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ompany\経営支援グループ\経営支援グループ（R02)\労働保険\R3年度更新\会報・HP掲載\ダウンロード書式\"/>
    </mc:Choice>
  </mc:AlternateContent>
  <xr:revisionPtr revIDLastSave="0" documentId="13_ncr:1_{455BF49F-32B6-41A3-A8E2-64C726A6516A}" xr6:coauthVersionLast="46" xr6:coauthVersionMax="46" xr10:uidLastSave="{00000000-0000-0000-0000-000000000000}"/>
  <bookViews>
    <workbookView xWindow="-120" yWindow="-120" windowWidth="20730" windowHeight="11160" tabRatio="837" activeTab="1" xr2:uid="{00000000-000D-0000-FFFF-FFFF00000000}"/>
  </bookViews>
  <sheets>
    <sheet name="総括表・賃金総額" sheetId="6" r:id="rId1"/>
    <sheet name="総括表・請負金額 " sheetId="14" r:id="rId2"/>
    <sheet name="Q料率_業種一括有期・建設" sheetId="11" r:id="rId3"/>
    <sheet name="Q料率_業種率改定履歴" sheetId="12" r:id="rId4"/>
    <sheet name="Q料率_拠出金" sheetId="13" r:id="rId5"/>
  </sheets>
  <definedNames>
    <definedName name="_xlnm._FilterDatabase" localSheetId="0" hidden="1">総括表・賃金総額!$AC$1:$AF$220</definedName>
    <definedName name="_xlnm.Print_Area" localSheetId="0">総括表・賃金総額!$A$1:$FW$138</definedName>
    <definedName name="Q料率_拠出金">Q料率_拠出金!$A$1:$B$2</definedName>
    <definedName name="Q料率_業種一括有期・建設">Q料率_業種一括有期・建設!$A$1:$M$10</definedName>
    <definedName name="Q料率_業種率改定履歴">Q料率_業種率改定履歴!$A$1:$E$6</definedName>
  </definedNames>
  <calcPr calcId="191029"/>
</workbook>
</file>

<file path=xl/calcChain.xml><?xml version="1.0" encoding="utf-8"?>
<calcChain xmlns="http://schemas.openxmlformats.org/spreadsheetml/2006/main">
  <c r="A23" i="6" l="1"/>
  <c r="B23" i="6"/>
  <c r="A31" i="6"/>
  <c r="B31" i="6"/>
  <c r="A39" i="6"/>
  <c r="B39" i="6"/>
  <c r="FF39" i="6"/>
  <c r="FF41" i="6"/>
  <c r="A47" i="6"/>
  <c r="B47" i="6"/>
  <c r="FF49" i="6"/>
  <c r="A55" i="6"/>
  <c r="B55" i="6"/>
  <c r="FF56" i="6"/>
  <c r="FF62" i="6"/>
  <c r="A63" i="6"/>
  <c r="B63" i="6"/>
  <c r="FF65" i="6"/>
  <c r="B71" i="6"/>
  <c r="FE73" i="6"/>
  <c r="FX73" i="6"/>
  <c r="FE77" i="6"/>
  <c r="FX77" i="6"/>
  <c r="B79" i="6"/>
  <c r="FE81" i="6"/>
  <c r="FX81" i="6"/>
  <c r="FE85" i="6"/>
  <c r="FX85" i="6"/>
  <c r="A87" i="6"/>
  <c r="B87" i="6"/>
  <c r="AG95" i="6"/>
  <c r="DU97" i="6"/>
  <c r="DU99" i="6"/>
  <c r="DA105" i="6"/>
  <c r="DU105" i="6" s="1"/>
  <c r="A23" i="14"/>
  <c r="B23" i="14"/>
  <c r="A31" i="14"/>
  <c r="B31" i="14"/>
  <c r="A39" i="14"/>
  <c r="B39" i="14"/>
  <c r="FF39" i="14"/>
  <c r="FF41" i="14"/>
  <c r="A47" i="14"/>
  <c r="B47" i="14"/>
  <c r="FF49" i="14"/>
  <c r="A55" i="14"/>
  <c r="B55" i="14"/>
  <c r="FF56" i="14"/>
  <c r="FF62" i="14"/>
  <c r="A63" i="14"/>
  <c r="B63" i="14"/>
  <c r="FF65" i="14"/>
  <c r="B71" i="14"/>
  <c r="FE73" i="14"/>
  <c r="FE77" i="14"/>
  <c r="B79" i="14"/>
  <c r="FE81" i="14"/>
  <c r="FE85" i="14"/>
  <c r="A87" i="14"/>
  <c r="B87" i="14"/>
  <c r="AG95" i="14"/>
  <c r="DU97" i="14"/>
  <c r="DU99" i="14"/>
  <c r="DA105" i="14"/>
  <c r="DU105" i="14" s="1"/>
  <c r="BY105" i="12"/>
  <c r="DA81" i="6"/>
  <c r="BQ43" i="14"/>
  <c r="BQ81" i="6"/>
  <c r="DA39" i="14"/>
  <c r="BQ53" i="6"/>
  <c r="DA83" i="14"/>
  <c r="DA47" i="6"/>
  <c r="BQ65" i="14"/>
  <c r="BQ75" i="14"/>
  <c r="BQ41" i="14"/>
  <c r="BQ93" i="14"/>
  <c r="BQ89" i="14"/>
  <c r="BQ77" i="14"/>
  <c r="BQ93" i="6"/>
  <c r="DA33" i="6"/>
  <c r="DA27" i="6"/>
  <c r="BQ63" i="6"/>
  <c r="BQ43" i="6"/>
  <c r="DA85" i="14"/>
  <c r="BQ57" i="6"/>
  <c r="DA75" i="14"/>
  <c r="BQ29" i="6"/>
  <c r="BQ81" i="14"/>
  <c r="BQ85" i="6"/>
  <c r="BQ37" i="6"/>
  <c r="BQ35" i="6"/>
  <c r="BQ61" i="6"/>
  <c r="DA39" i="6"/>
  <c r="DA53" i="6"/>
  <c r="DA83" i="6"/>
  <c r="BQ67" i="6"/>
  <c r="BQ55" i="6"/>
  <c r="DA45" i="14"/>
  <c r="BQ79" i="6"/>
  <c r="BQ91" i="6"/>
  <c r="DA51" i="6"/>
  <c r="DA87" i="6"/>
  <c r="DA59" i="6"/>
  <c r="DA45" i="6"/>
  <c r="DA93" i="14"/>
  <c r="BQ53" i="14"/>
  <c r="BQ23" i="14"/>
  <c r="BQ73" i="14"/>
  <c r="DA63" i="14"/>
  <c r="BQ25" i="14"/>
  <c r="DA23" i="6"/>
  <c r="DA67" i="6"/>
  <c r="BQ47" i="6"/>
  <c r="BQ91" i="14"/>
  <c r="DA91" i="14"/>
  <c r="DA85" i="6"/>
  <c r="BQ29" i="14"/>
  <c r="DA25" i="6"/>
  <c r="DA27" i="14"/>
  <c r="BQ49" i="6"/>
  <c r="BQ37" i="14"/>
  <c r="DA65" i="14"/>
  <c r="BQ39" i="14"/>
  <c r="BQ49" i="14"/>
  <c r="DA25" i="14"/>
  <c r="DA43" i="6"/>
  <c r="BQ79" i="14"/>
  <c r="BQ69" i="6"/>
  <c r="DA65" i="6"/>
  <c r="DA93" i="6"/>
  <c r="DA75" i="6"/>
  <c r="DA69" i="14"/>
  <c r="DA71" i="6"/>
  <c r="BQ83" i="6"/>
  <c r="DA57" i="6"/>
  <c r="BQ41" i="6"/>
  <c r="BQ61" i="14"/>
  <c r="DA71" i="14"/>
  <c r="DA57" i="14"/>
  <c r="DA59" i="14"/>
  <c r="DA79" i="14"/>
  <c r="DA91" i="6"/>
  <c r="BQ63" i="14"/>
  <c r="BQ83" i="14"/>
  <c r="DA53" i="14"/>
  <c r="BQ39" i="6"/>
  <c r="BQ25" i="6"/>
  <c r="BQ69" i="14"/>
  <c r="DA61" i="6"/>
  <c r="DA77" i="14"/>
  <c r="BQ85" i="14"/>
  <c r="BQ59" i="6"/>
  <c r="BQ59" i="14"/>
  <c r="DA63" i="6"/>
  <c r="BQ89" i="6"/>
  <c r="DA49" i="14"/>
  <c r="DA23" i="14"/>
  <c r="DA37" i="6"/>
  <c r="BQ31" i="6"/>
  <c r="DA61" i="14"/>
  <c r="DA35" i="6"/>
  <c r="DA81" i="14"/>
  <c r="DA79" i="6"/>
  <c r="DA73" i="14"/>
  <c r="DA29" i="6"/>
  <c r="DA29" i="14"/>
  <c r="BQ55" i="14"/>
  <c r="BQ45" i="6"/>
  <c r="DA41" i="6"/>
  <c r="DA51" i="14"/>
  <c r="BQ27" i="14"/>
  <c r="BQ87" i="6"/>
  <c r="BQ65" i="6"/>
  <c r="BQ71" i="14"/>
  <c r="BQ23" i="6"/>
  <c r="DA69" i="6"/>
  <c r="DA67" i="14"/>
  <c r="DA89" i="14"/>
  <c r="DA55" i="14"/>
  <c r="BQ33" i="6"/>
  <c r="DA31" i="6"/>
  <c r="BQ57" i="14"/>
  <c r="BQ51" i="14"/>
  <c r="BQ47" i="14"/>
  <c r="DA87" i="14"/>
  <c r="BQ51" i="6"/>
  <c r="BQ67" i="14"/>
  <c r="BQ27" i="6"/>
  <c r="DA55" i="6"/>
  <c r="DA49" i="6"/>
  <c r="DA47" i="14"/>
  <c r="BY91" i="14" l="1"/>
  <c r="DU91" i="14" s="1"/>
  <c r="BY83" i="14"/>
  <c r="DU83" i="14" s="1"/>
  <c r="BY75" i="14"/>
  <c r="DU75" i="14" s="1"/>
  <c r="BY67" i="14"/>
  <c r="DU67" i="14" s="1"/>
  <c r="BY59" i="14"/>
  <c r="DU59" i="14" s="1"/>
  <c r="BY51" i="14"/>
  <c r="DU51" i="14" s="1"/>
  <c r="BY43" i="14"/>
  <c r="BY27" i="14"/>
  <c r="DU27" i="14" s="1"/>
  <c r="BY73" i="14"/>
  <c r="DU73" i="14" s="1"/>
  <c r="DU57" i="6"/>
  <c r="DU67" i="6"/>
  <c r="DU49" i="6"/>
  <c r="BY23" i="14"/>
  <c r="BY57" i="14"/>
  <c r="DU57" i="14" s="1"/>
  <c r="DU23" i="6"/>
  <c r="BY77" i="14"/>
  <c r="DU77" i="14" s="1"/>
  <c r="BY47" i="14"/>
  <c r="DU47" i="14" s="1"/>
  <c r="DU47" i="6"/>
  <c r="BY93" i="14"/>
  <c r="DU93" i="14" s="1"/>
  <c r="DU43" i="6"/>
  <c r="DU25" i="6"/>
  <c r="BY61" i="14"/>
  <c r="DU61" i="14" s="1"/>
  <c r="BY89" i="14"/>
  <c r="DU89" i="14" s="1"/>
  <c r="DU91" i="6"/>
  <c r="DU63" i="6"/>
  <c r="DU45" i="6"/>
  <c r="BY65" i="14"/>
  <c r="DU65" i="14" s="1"/>
  <c r="DU69" i="6"/>
  <c r="BY69" i="14"/>
  <c r="DU69" i="14" s="1"/>
  <c r="DU93" i="6"/>
  <c r="BY79" i="14"/>
  <c r="DU79" i="14" s="1"/>
  <c r="DU39" i="6"/>
  <c r="BY29" i="14"/>
  <c r="DU29" i="14" s="1"/>
  <c r="DU33" i="6"/>
  <c r="DU85" i="6"/>
  <c r="DU31" i="6"/>
  <c r="DU53" i="6"/>
  <c r="DU59" i="6"/>
  <c r="DU41" i="6"/>
  <c r="BY81" i="14"/>
  <c r="DU81" i="14" s="1"/>
  <c r="DU87" i="6"/>
  <c r="DU83" i="6"/>
  <c r="DU55" i="6"/>
  <c r="DU65" i="6"/>
  <c r="DU37" i="6"/>
  <c r="BY63" i="14"/>
  <c r="DU63" i="14" s="1"/>
  <c r="BY55" i="14"/>
  <c r="DU55" i="14" s="1"/>
  <c r="DU61" i="6"/>
  <c r="BY71" i="14"/>
  <c r="DU71" i="14" s="1"/>
  <c r="BY39" i="14"/>
  <c r="DU39" i="14" s="1"/>
  <c r="BY49" i="14"/>
  <c r="DU49" i="14" s="1"/>
  <c r="DU81" i="6"/>
  <c r="DU27" i="6"/>
  <c r="BY85" i="14"/>
  <c r="DU85" i="14" s="1"/>
  <c r="DU79" i="6"/>
  <c r="DU51" i="6"/>
  <c r="BY37" i="14"/>
  <c r="DU29" i="6"/>
  <c r="BY53" i="14"/>
  <c r="DU53" i="14" s="1"/>
  <c r="DU75" i="6"/>
  <c r="DU35" i="6"/>
  <c r="BY25" i="14"/>
  <c r="DU25" i="14" s="1"/>
  <c r="BY41" i="14"/>
  <c r="BQ73" i="6"/>
  <c r="DA31" i="14"/>
  <c r="DA77" i="6"/>
  <c r="BQ75" i="6"/>
  <c r="DA35" i="14"/>
  <c r="BQ35" i="14"/>
  <c r="DA41" i="14"/>
  <c r="BQ45" i="14"/>
  <c r="BQ77" i="6"/>
  <c r="BQ71" i="6"/>
  <c r="DA73" i="6"/>
  <c r="BQ33" i="14"/>
  <c r="DA43" i="14"/>
  <c r="BQ31" i="14"/>
  <c r="DA89" i="6"/>
  <c r="DA33" i="14"/>
  <c r="DA37" i="14"/>
  <c r="BQ87" i="14"/>
  <c r="DU89" i="6" l="1"/>
  <c r="BY45" i="14"/>
  <c r="DU45" i="14" s="1"/>
  <c r="BY87" i="14"/>
  <c r="DU87" i="14" s="1"/>
  <c r="DU43" i="14"/>
  <c r="DU41" i="14"/>
  <c r="BY35" i="14"/>
  <c r="DU35" i="14" s="1"/>
  <c r="DU71" i="6"/>
  <c r="DU77" i="6"/>
  <c r="DU73" i="6"/>
  <c r="BY33" i="14"/>
  <c r="DU33" i="14" s="1"/>
  <c r="BY31" i="14"/>
  <c r="DU31" i="14" s="1"/>
  <c r="DU37" i="14"/>
  <c r="DU23" i="14"/>
  <c r="DU95" i="6" l="1"/>
  <c r="DU101" i="6" s="1"/>
  <c r="BY95" i="14"/>
  <c r="DU95" i="14"/>
  <c r="DU101" i="14" s="1"/>
</calcChain>
</file>

<file path=xl/sharedStrings.xml><?xml version="1.0" encoding="utf-8"?>
<sst xmlns="http://schemas.openxmlformats.org/spreadsheetml/2006/main" count="465" uniqueCount="140">
  <si>
    <t>組機様式第8号</t>
  </si>
  <si>
    <t>頁</t>
  </si>
  <si>
    <t>住所</t>
  </si>
  <si>
    <t>〒</t>
  </si>
  <si>
    <t>-</t>
  </si>
  <si>
    <t>労働保険等</t>
  </si>
  <si>
    <t>一　括　有　期　事　業　総　括　表</t>
  </si>
  <si>
    <t>算　定　基　礎　賃　金　等　の　報　告</t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</si>
  <si>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</si>
  <si>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</si>
  <si>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</si>
  <si>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</si>
  <si>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</si>
  <si>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</si>
  <si>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</si>
  <si>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</si>
  <si>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</si>
  <si>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</si>
  <si>
    <t>事業場TEL</t>
  </si>
  <si>
    <t>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</si>
  <si>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</si>
  <si>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</si>
  <si>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</si>
  <si>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</si>
  <si>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</si>
  <si>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</si>
  <si>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</si>
  <si>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</si>
  <si>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</si>
  <si>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</si>
  <si>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</si>
  <si>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</si>
  <si>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</si>
  <si>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</si>
  <si>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</si>
  <si>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</si>
  <si>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</si>
  <si>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</si>
  <si>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</si>
  <si>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</si>
  <si>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</si>
  <si>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ずい道等新設事業</t>
  </si>
  <si>
    <t>①</t>
  </si>
  <si>
    <t>4.常時使用労働者数</t>
  </si>
  <si>
    <t>②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</si>
  <si>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</si>
  <si>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</si>
  <si>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</si>
  <si>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</si>
  <si>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</si>
  <si>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</si>
  <si>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</si>
  <si>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</si>
  <si>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</si>
  <si>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</si>
  <si>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</si>
  <si>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年</t>
  </si>
  <si>
    <t>月</t>
  </si>
  <si>
    <t>日</t>
  </si>
  <si>
    <t>35</t>
  </si>
  <si>
    <t>建築事業</t>
  </si>
  <si>
    <t>7.延納の申請</t>
  </si>
  <si>
    <t>38</t>
  </si>
  <si>
    <t>既設建築物設備
工事業</t>
  </si>
  <si>
    <t>361</t>
  </si>
  <si>
    <t>36</t>
  </si>
  <si>
    <t>機械装置の組立又は据付けの事業</t>
  </si>
  <si>
    <t>組立又は取付に関するもの</t>
  </si>
  <si>
    <t>*1.開始時期</t>
  </si>
  <si>
    <t>1</t>
  </si>
  <si>
    <t>362</t>
  </si>
  <si>
    <t>その他のもの</t>
  </si>
  <si>
    <t>2</t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</si>
  <si>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</si>
  <si>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</si>
  <si>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</si>
  <si>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</si>
  <si>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</si>
  <si>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</si>
  <si>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</si>
  <si>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</si>
  <si>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</si>
  <si>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</si>
  <si>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一般拠出金</t>
  </si>
  <si>
    <t>NO.</t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</si>
  <si>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</si>
  <si>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</si>
  <si>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</si>
  <si>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</si>
  <si>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</si>
  <si>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</si>
  <si>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</si>
  <si>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</si>
  <si>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1期</t>
  </si>
  <si>
    <t>2期</t>
  </si>
  <si>
    <t>平成</t>
  </si>
  <si>
    <t>3期</t>
  </si>
  <si>
    <t>事業主氏名</t>
  </si>
  <si>
    <t>印</t>
  </si>
  <si>
    <t>作成者氏名</t>
  </si>
  <si>
    <t>労働局労働保険特別会計歳入徴収官 殿</t>
  </si>
  <si>
    <t>適用年度</t>
  </si>
  <si>
    <t>業種分類</t>
  </si>
  <si>
    <t>区分</t>
  </si>
  <si>
    <t>労災保険率Ｃ</t>
  </si>
  <si>
    <t>労災保険率Ｂ</t>
  </si>
  <si>
    <t>労災保険率Ａ</t>
  </si>
  <si>
    <t>労災保険率S</t>
  </si>
  <si>
    <t>労務費率C</t>
  </si>
  <si>
    <t>労務費率B</t>
  </si>
  <si>
    <t>労務費率A</t>
  </si>
  <si>
    <t>労務費率S</t>
  </si>
  <si>
    <t>事業種類コード</t>
  </si>
  <si>
    <t>賃金報告IDX</t>
  </si>
  <si>
    <t>0</t>
  </si>
  <si>
    <t>30</t>
  </si>
  <si>
    <t>世代区分</t>
  </si>
  <si>
    <t>率改正日付表示</t>
  </si>
  <si>
    <t>str非業務災害率</t>
  </si>
  <si>
    <t>率適用開始日付</t>
  </si>
  <si>
    <t>D</t>
  </si>
  <si>
    <t>×平成19年 4月 1日～平成21年 3月31日</t>
  </si>
  <si>
    <t>0.8</t>
  </si>
  <si>
    <t>C</t>
  </si>
  <si>
    <t>0.6</t>
  </si>
  <si>
    <t>B</t>
  </si>
  <si>
    <t>②平成24年 4月 1日～平成25年 9月30日</t>
  </si>
  <si>
    <t>A</t>
  </si>
  <si>
    <t>③平成25年10月 1日～平成27年 3月31日</t>
  </si>
  <si>
    <t>S</t>
  </si>
  <si>
    <t>確定アスベスト料率有期</t>
  </si>
  <si>
    <t>労働保険事務組合　袋井商工会議所</t>
    <rPh sb="0" eb="6">
      <t>ロウドウホケンジム</t>
    </rPh>
    <rPh sb="6" eb="8">
      <t>クミアイ</t>
    </rPh>
    <rPh sb="9" eb="11">
      <t>フクロイ</t>
    </rPh>
    <rPh sb="11" eb="13">
      <t>ショウコウ</t>
    </rPh>
    <rPh sb="13" eb="16">
      <t>カイギショ</t>
    </rPh>
    <phoneticPr fontId="1"/>
  </si>
  <si>
    <t>0538-42-6151</t>
    <phoneticPr fontId="1"/>
  </si>
  <si>
    <t>事務手数料</t>
    <rPh sb="0" eb="2">
      <t>ジム</t>
    </rPh>
    <rPh sb="2" eb="5">
      <t>テスウリョウ</t>
    </rPh>
    <phoneticPr fontId="1"/>
  </si>
  <si>
    <t>労働災害保険</t>
    <rPh sb="0" eb="2">
      <t>ロウドウ</t>
    </rPh>
    <rPh sb="2" eb="4">
      <t>サイガイ</t>
    </rPh>
    <rPh sb="4" eb="6">
      <t>ホケン</t>
    </rPh>
    <phoneticPr fontId="1"/>
  </si>
  <si>
    <t>静岡</t>
    <rPh sb="0" eb="2">
      <t>シズオカ</t>
    </rPh>
    <phoneticPr fontId="1"/>
  </si>
  <si>
    <t>③平成27年4月 1日～平成30年 3月31日</t>
    <phoneticPr fontId="1"/>
  </si>
  <si>
    <t>④平成30年 4月 1日～</t>
    <phoneticPr fontId="1"/>
  </si>
  <si>
    <t>令和</t>
    <rPh sb="0" eb="2">
      <t>レイワ</t>
    </rPh>
    <phoneticPr fontId="1"/>
  </si>
  <si>
    <t>事務組合名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</si>
</sst>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#"/>
    <numFmt numFmtId="179" formatCode="0_ "/>
    <numFmt numFmtId="180" formatCode="#,##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>
      <left style="medium">
        <color indexed="55"/>
      </left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/>
      <top/>
      <bottom style="medium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medium">
        <color indexed="55"/>
      </bottom>
      <diagonal style="thin">
        <color indexed="55"/>
      </diagonal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8000"/>
      </right>
      <top/>
      <bottom/>
      <diagonal/>
    </border>
    <border>
      <left style="thin">
        <color indexed="22"/>
      </left>
      <right style="thin">
        <color rgb="FF008000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3" fillId="0" borderId="0"/>
  </cellStyleXfs>
  <cellXfs count="70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shrinkToFit="1"/>
    </xf>
    <xf numFmtId="0" fontId="3" fillId="0" borderId="0" xfId="0" applyFont="1" applyAlignment="1"/>
    <xf numFmtId="49" fontId="3" fillId="0" borderId="0" xfId="0" applyNumberFormat="1" applyFont="1" applyAlignment="1"/>
    <xf numFmtId="0" fontId="3" fillId="0" borderId="0" xfId="0" applyFont="1" applyBorder="1" applyAlignment="1"/>
    <xf numFmtId="176" fontId="4" fillId="0" borderId="0" xfId="0" applyNumberFormat="1" applyFont="1" applyBorder="1" applyAlignment="1"/>
    <xf numFmtId="0" fontId="4" fillId="0" borderId="7" xfId="0" applyFont="1" applyBorder="1"/>
    <xf numFmtId="0" fontId="4" fillId="0" borderId="8" xfId="0" applyFont="1" applyBorder="1"/>
    <xf numFmtId="0" fontId="10" fillId="2" borderId="0" xfId="0" applyFont="1" applyFill="1"/>
    <xf numFmtId="49" fontId="10" fillId="2" borderId="0" xfId="0" applyNumberFormat="1" applyFont="1" applyFill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quotePrefix="1" applyNumberFormat="1"/>
    <xf numFmtId="0" fontId="4" fillId="0" borderId="0" xfId="0" quotePrefix="1" applyFont="1"/>
    <xf numFmtId="0" fontId="10" fillId="0" borderId="0" xfId="0" applyFont="1"/>
    <xf numFmtId="0" fontId="0" fillId="0" borderId="0" xfId="0" applyFont="1"/>
    <xf numFmtId="0" fontId="0" fillId="0" borderId="12" xfId="0" applyBorder="1"/>
    <xf numFmtId="0" fontId="10" fillId="0" borderId="0" xfId="0" applyFont="1" applyProtection="1">
      <protection locked="0"/>
    </xf>
    <xf numFmtId="178" fontId="10" fillId="0" borderId="0" xfId="0" applyNumberFormat="1" applyFont="1" applyProtection="1">
      <protection locked="0"/>
    </xf>
    <xf numFmtId="0" fontId="13" fillId="0" borderId="1" xfId="2" applyNumberFormat="1" applyFont="1" applyFill="1" applyBorder="1" applyAlignment="1">
      <alignment horizontal="right" wrapText="1"/>
    </xf>
    <xf numFmtId="0" fontId="0" fillId="3" borderId="13" xfId="0" applyFill="1" applyBorder="1" applyAlignment="1">
      <alignment horizontal="center" vertical="center"/>
    </xf>
    <xf numFmtId="0" fontId="13" fillId="0" borderId="84" xfId="2" applyNumberFormat="1" applyFont="1" applyFill="1" applyBorder="1" applyAlignment="1">
      <alignment horizontal="right" wrapText="1"/>
    </xf>
    <xf numFmtId="0" fontId="0" fillId="0" borderId="85" xfId="0" quotePrefix="1" applyNumberFormat="1" applyBorder="1"/>
    <xf numFmtId="0" fontId="13" fillId="0" borderId="86" xfId="2" applyNumberFormat="1" applyFont="1" applyFill="1" applyBorder="1" applyAlignment="1">
      <alignment horizontal="right" wrapText="1"/>
    </xf>
    <xf numFmtId="3" fontId="4" fillId="3" borderId="15" xfId="0" applyNumberFormat="1" applyFont="1" applyFill="1" applyBorder="1" applyAlignment="1" applyProtection="1">
      <protection locked="0"/>
    </xf>
    <xf numFmtId="3" fontId="0" fillId="3" borderId="10" xfId="0" applyNumberFormat="1" applyFill="1" applyBorder="1" applyAlignment="1" applyProtection="1">
      <protection locked="0"/>
    </xf>
    <xf numFmtId="3" fontId="0" fillId="3" borderId="11" xfId="0" applyNumberFormat="1" applyFill="1" applyBorder="1" applyAlignment="1" applyProtection="1">
      <protection locked="0"/>
    </xf>
    <xf numFmtId="3" fontId="0" fillId="3" borderId="23" xfId="0" applyNumberFormat="1" applyFill="1" applyBorder="1" applyAlignment="1" applyProtection="1">
      <protection locked="0"/>
    </xf>
    <xf numFmtId="3" fontId="0" fillId="3" borderId="0" xfId="0" applyNumberFormat="1" applyFill="1" applyBorder="1" applyAlignment="1" applyProtection="1">
      <protection locked="0"/>
    </xf>
    <xf numFmtId="3" fontId="0" fillId="3" borderId="24" xfId="0" applyNumberFormat="1" applyFill="1" applyBorder="1" applyAlignment="1" applyProtection="1">
      <protection locked="0"/>
    </xf>
    <xf numFmtId="3" fontId="0" fillId="3" borderId="17" xfId="0" applyNumberFormat="1" applyFill="1" applyBorder="1" applyAlignment="1" applyProtection="1">
      <protection locked="0"/>
    </xf>
    <xf numFmtId="3" fontId="0" fillId="3" borderId="18" xfId="0" applyNumberFormat="1" applyFill="1" applyBorder="1" applyAlignment="1" applyProtection="1">
      <protection locked="0"/>
    </xf>
    <xf numFmtId="3" fontId="0" fillId="3" borderId="13" xfId="0" applyNumberFormat="1" applyFill="1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shrinkToFi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left" wrapText="1"/>
    </xf>
    <xf numFmtId="176" fontId="7" fillId="0" borderId="79" xfId="0" applyNumberFormat="1" applyFont="1" applyBorder="1" applyAlignment="1" applyProtection="1">
      <alignment horizontal="right"/>
      <protection locked="0"/>
    </xf>
    <xf numFmtId="176" fontId="7" fillId="0" borderId="80" xfId="0" applyNumberFormat="1" applyFont="1" applyBorder="1" applyAlignment="1" applyProtection="1">
      <alignment horizontal="right"/>
      <protection locked="0"/>
    </xf>
    <xf numFmtId="176" fontId="7" fillId="0" borderId="81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82" xfId="0" applyNumberFormat="1" applyFont="1" applyBorder="1" applyAlignment="1" applyProtection="1">
      <alignment horizontal="right"/>
      <protection locked="0"/>
    </xf>
    <xf numFmtId="176" fontId="7" fillId="0" borderId="83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4" borderId="2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23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8" fontId="8" fillId="4" borderId="15" xfId="0" applyNumberFormat="1" applyFont="1" applyFill="1" applyBorder="1" applyAlignment="1" applyProtection="1">
      <alignment horizontal="right"/>
    </xf>
    <xf numFmtId="178" fontId="8" fillId="4" borderId="10" xfId="0" applyNumberFormat="1" applyFont="1" applyFill="1" applyBorder="1" applyAlignment="1" applyProtection="1">
      <alignment horizontal="right"/>
    </xf>
    <xf numFmtId="178" fontId="8" fillId="4" borderId="16" xfId="0" applyNumberFormat="1" applyFont="1" applyFill="1" applyBorder="1" applyAlignment="1" applyProtection="1">
      <alignment horizontal="right"/>
    </xf>
    <xf numFmtId="178" fontId="8" fillId="4" borderId="17" xfId="0" applyNumberFormat="1" applyFont="1" applyFill="1" applyBorder="1" applyAlignment="1" applyProtection="1">
      <alignment horizontal="right"/>
    </xf>
    <xf numFmtId="178" fontId="8" fillId="4" borderId="18" xfId="0" applyNumberFormat="1" applyFont="1" applyFill="1" applyBorder="1" applyAlignment="1" applyProtection="1">
      <alignment horizontal="right"/>
    </xf>
    <xf numFmtId="178" fontId="8" fillId="4" borderId="19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49" fontId="12" fillId="3" borderId="1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shrinkToFit="1"/>
    </xf>
    <xf numFmtId="0" fontId="3" fillId="0" borderId="21" xfId="0" applyFont="1" applyBorder="1" applyAlignment="1">
      <alignment horizontal="right" shrinkToFit="1"/>
    </xf>
    <xf numFmtId="178" fontId="8" fillId="6" borderId="15" xfId="0" applyNumberFormat="1" applyFont="1" applyFill="1" applyBorder="1" applyAlignment="1" applyProtection="1">
      <alignment horizontal="right"/>
    </xf>
    <xf numFmtId="178" fontId="8" fillId="6" borderId="10" xfId="0" applyNumberFormat="1" applyFont="1" applyFill="1" applyBorder="1" applyAlignment="1" applyProtection="1">
      <alignment horizontal="right"/>
    </xf>
    <xf numFmtId="178" fontId="8" fillId="6" borderId="16" xfId="0" applyNumberFormat="1" applyFont="1" applyFill="1" applyBorder="1" applyAlignment="1" applyProtection="1">
      <alignment horizontal="right"/>
    </xf>
    <xf numFmtId="178" fontId="8" fillId="6" borderId="17" xfId="0" applyNumberFormat="1" applyFont="1" applyFill="1" applyBorder="1" applyAlignment="1" applyProtection="1">
      <alignment horizontal="right"/>
    </xf>
    <xf numFmtId="178" fontId="8" fillId="6" borderId="18" xfId="0" applyNumberFormat="1" applyFont="1" applyFill="1" applyBorder="1" applyAlignment="1" applyProtection="1">
      <alignment horizontal="right"/>
    </xf>
    <xf numFmtId="178" fontId="8" fillId="6" borderId="19" xfId="0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0" xfId="0" applyNumberFormat="1" applyFont="1" applyBorder="1" applyAlignment="1" applyProtection="1">
      <alignment horizontal="center" shrinkToFit="1"/>
      <protection locked="0"/>
    </xf>
    <xf numFmtId="49" fontId="4" fillId="0" borderId="11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3" xfId="0" applyNumberFormat="1" applyFont="1" applyBorder="1" applyAlignment="1" applyProtection="1">
      <alignment horizontal="center" shrinkToFit="1"/>
      <protection locked="0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178" fontId="8" fillId="5" borderId="15" xfId="0" applyNumberFormat="1" applyFont="1" applyFill="1" applyBorder="1" applyAlignment="1" applyProtection="1">
      <alignment horizontal="right"/>
    </xf>
    <xf numFmtId="178" fontId="8" fillId="5" borderId="10" xfId="0" applyNumberFormat="1" applyFont="1" applyFill="1" applyBorder="1" applyAlignment="1" applyProtection="1">
      <alignment horizontal="right"/>
    </xf>
    <xf numFmtId="178" fontId="8" fillId="5" borderId="16" xfId="0" applyNumberFormat="1" applyFont="1" applyFill="1" applyBorder="1" applyAlignment="1" applyProtection="1">
      <alignment horizontal="right"/>
    </xf>
    <xf numFmtId="178" fontId="8" fillId="5" borderId="17" xfId="0" applyNumberFormat="1" applyFont="1" applyFill="1" applyBorder="1" applyAlignment="1" applyProtection="1">
      <alignment horizontal="right"/>
    </xf>
    <xf numFmtId="178" fontId="8" fillId="5" borderId="18" xfId="0" applyNumberFormat="1" applyFont="1" applyFill="1" applyBorder="1" applyAlignment="1" applyProtection="1">
      <alignment horizontal="right"/>
    </xf>
    <xf numFmtId="178" fontId="8" fillId="5" borderId="19" xfId="0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78" fontId="8" fillId="0" borderId="15" xfId="0" applyNumberFormat="1" applyFont="1" applyBorder="1" applyAlignment="1" applyProtection="1">
      <alignment horizontal="right"/>
    </xf>
    <xf numFmtId="178" fontId="8" fillId="0" borderId="10" xfId="0" applyNumberFormat="1" applyFont="1" applyBorder="1" applyAlignment="1" applyProtection="1">
      <alignment horizontal="right"/>
    </xf>
    <xf numFmtId="178" fontId="8" fillId="0" borderId="16" xfId="0" applyNumberFormat="1" applyFont="1" applyBorder="1" applyAlignment="1" applyProtection="1">
      <alignment horizontal="right"/>
    </xf>
    <xf numFmtId="178" fontId="8" fillId="0" borderId="17" xfId="0" applyNumberFormat="1" applyFont="1" applyBorder="1" applyAlignment="1" applyProtection="1">
      <alignment horizontal="right"/>
    </xf>
    <xf numFmtId="178" fontId="8" fillId="0" borderId="18" xfId="0" applyNumberFormat="1" applyFont="1" applyBorder="1" applyAlignment="1" applyProtection="1">
      <alignment horizontal="right"/>
    </xf>
    <xf numFmtId="178" fontId="8" fillId="0" borderId="19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9" fontId="11" fillId="3" borderId="0" xfId="0" applyNumberFormat="1" applyFont="1" applyFill="1" applyBorder="1" applyAlignment="1" applyProtection="1">
      <alignment horizontal="left"/>
      <protection locked="0"/>
    </xf>
    <xf numFmtId="49" fontId="11" fillId="3" borderId="24" xfId="0" applyNumberFormat="1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77" fontId="2" fillId="3" borderId="37" xfId="0" applyNumberFormat="1" applyFont="1" applyFill="1" applyBorder="1" applyAlignment="1" applyProtection="1">
      <alignment horizontal="center"/>
      <protection locked="0"/>
    </xf>
    <xf numFmtId="177" fontId="2" fillId="3" borderId="7" xfId="0" applyNumberFormat="1" applyFont="1" applyFill="1" applyBorder="1" applyAlignment="1" applyProtection="1">
      <alignment horizontal="center"/>
      <protection locked="0"/>
    </xf>
    <xf numFmtId="177" fontId="2" fillId="3" borderId="4" xfId="0" applyNumberFormat="1" applyFont="1" applyFill="1" applyBorder="1" applyAlignment="1" applyProtection="1">
      <alignment horizontal="center"/>
      <protection locked="0"/>
    </xf>
    <xf numFmtId="177" fontId="2" fillId="3" borderId="5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176" fontId="8" fillId="5" borderId="9" xfId="0" applyNumberFormat="1" applyFont="1" applyFill="1" applyBorder="1" applyAlignment="1" applyProtection="1">
      <alignment horizontal="right"/>
    </xf>
    <xf numFmtId="0" fontId="8" fillId="5" borderId="10" xfId="0" applyFont="1" applyFill="1" applyBorder="1" applyAlignment="1" applyProtection="1">
      <alignment horizontal="right"/>
    </xf>
    <xf numFmtId="0" fontId="8" fillId="5" borderId="11" xfId="0" applyFont="1" applyFill="1" applyBorder="1" applyAlignment="1" applyProtection="1">
      <alignment horizontal="right"/>
    </xf>
    <xf numFmtId="0" fontId="8" fillId="5" borderId="22" xfId="0" applyFont="1" applyFill="1" applyBorder="1" applyAlignment="1" applyProtection="1">
      <alignment horizontal="right"/>
    </xf>
    <xf numFmtId="0" fontId="8" fillId="5" borderId="18" xfId="0" applyFont="1" applyFill="1" applyBorder="1" applyAlignment="1" applyProtection="1">
      <alignment horizontal="right"/>
    </xf>
    <xf numFmtId="0" fontId="8" fillId="5" borderId="13" xfId="0" applyFont="1" applyFill="1" applyBorder="1" applyAlignment="1" applyProtection="1">
      <alignment horizontal="right"/>
    </xf>
    <xf numFmtId="176" fontId="8" fillId="6" borderId="9" xfId="0" applyNumberFormat="1" applyFont="1" applyFill="1" applyBorder="1" applyAlignment="1" applyProtection="1">
      <alignment horizontal="right"/>
    </xf>
    <xf numFmtId="0" fontId="8" fillId="0" borderId="10" xfId="0" applyFont="1" applyBorder="1" applyAlignment="1" applyProtection="1">
      <alignment horizontal="right"/>
    </xf>
    <xf numFmtId="0" fontId="8" fillId="0" borderId="11" xfId="0" applyFont="1" applyBorder="1" applyAlignment="1" applyProtection="1">
      <alignment horizontal="right"/>
    </xf>
    <xf numFmtId="0" fontId="8" fillId="0" borderId="22" xfId="0" applyFont="1" applyBorder="1" applyAlignment="1" applyProtection="1">
      <alignment horizontal="right"/>
    </xf>
    <xf numFmtId="0" fontId="8" fillId="0" borderId="18" xfId="0" applyFont="1" applyBorder="1" applyAlignment="1" applyProtection="1">
      <alignment horizontal="right"/>
    </xf>
    <xf numFmtId="0" fontId="8" fillId="0" borderId="13" xfId="0" applyFont="1" applyBorder="1" applyAlignment="1" applyProtection="1">
      <alignment horizontal="right"/>
    </xf>
    <xf numFmtId="176" fontId="8" fillId="4" borderId="9" xfId="0" applyNumberFormat="1" applyFont="1" applyFill="1" applyBorder="1" applyAlignment="1" applyProtection="1">
      <alignment horizontal="right"/>
    </xf>
    <xf numFmtId="0" fontId="8" fillId="4" borderId="10" xfId="0" applyFont="1" applyFill="1" applyBorder="1" applyAlignment="1" applyProtection="1">
      <alignment horizontal="right"/>
    </xf>
    <xf numFmtId="0" fontId="8" fillId="4" borderId="11" xfId="0" applyFont="1" applyFill="1" applyBorder="1" applyAlignment="1" applyProtection="1">
      <alignment horizontal="right"/>
    </xf>
    <xf numFmtId="0" fontId="8" fillId="4" borderId="22" xfId="0" applyFont="1" applyFill="1" applyBorder="1" applyAlignment="1" applyProtection="1">
      <alignment horizontal="right"/>
    </xf>
    <xf numFmtId="0" fontId="8" fillId="4" borderId="18" xfId="0" applyFont="1" applyFill="1" applyBorder="1" applyAlignment="1" applyProtection="1">
      <alignment horizontal="right"/>
    </xf>
    <xf numFmtId="0" fontId="8" fillId="4" borderId="13" xfId="0" applyFont="1" applyFill="1" applyBorder="1" applyAlignment="1" applyProtection="1">
      <alignment horizontal="right"/>
    </xf>
    <xf numFmtId="49" fontId="4" fillId="0" borderId="14" xfId="0" applyNumberFormat="1" applyFont="1" applyFill="1" applyBorder="1" applyAlignment="1" applyProtection="1">
      <alignment horizontal="center" shrinkToFit="1"/>
      <protection locked="0"/>
    </xf>
    <xf numFmtId="178" fontId="8" fillId="5" borderId="15" xfId="0" applyNumberFormat="1" applyFont="1" applyFill="1" applyBorder="1" applyAlignment="1" applyProtection="1">
      <protection locked="0"/>
    </xf>
    <xf numFmtId="178" fontId="8" fillId="5" borderId="10" xfId="0" applyNumberFormat="1" applyFont="1" applyFill="1" applyBorder="1" applyAlignment="1" applyProtection="1">
      <protection locked="0"/>
    </xf>
    <xf numFmtId="178" fontId="8" fillId="5" borderId="16" xfId="0" applyNumberFormat="1" applyFont="1" applyFill="1" applyBorder="1" applyAlignment="1" applyProtection="1">
      <protection locked="0"/>
    </xf>
    <xf numFmtId="178" fontId="8" fillId="5" borderId="17" xfId="0" applyNumberFormat="1" applyFont="1" applyFill="1" applyBorder="1" applyAlignment="1" applyProtection="1">
      <protection locked="0"/>
    </xf>
    <xf numFmtId="178" fontId="8" fillId="5" borderId="18" xfId="0" applyNumberFormat="1" applyFont="1" applyFill="1" applyBorder="1" applyAlignment="1" applyProtection="1">
      <protection locked="0"/>
    </xf>
    <xf numFmtId="178" fontId="8" fillId="5" borderId="19" xfId="0" applyNumberFormat="1" applyFont="1" applyFill="1" applyBorder="1" applyAlignment="1" applyProtection="1">
      <protection locked="0"/>
    </xf>
    <xf numFmtId="0" fontId="4" fillId="0" borderId="14" xfId="0" applyFont="1" applyBorder="1" applyAlignment="1">
      <alignment horizontal="center"/>
    </xf>
    <xf numFmtId="178" fontId="8" fillId="0" borderId="15" xfId="0" applyNumberFormat="1" applyFont="1" applyFill="1" applyBorder="1" applyAlignment="1" applyProtection="1">
      <alignment horizontal="right"/>
    </xf>
    <xf numFmtId="178" fontId="8" fillId="0" borderId="10" xfId="0" applyNumberFormat="1" applyFont="1" applyFill="1" applyBorder="1" applyAlignment="1" applyProtection="1">
      <alignment horizontal="right"/>
    </xf>
    <xf numFmtId="178" fontId="8" fillId="0" borderId="16" xfId="0" applyNumberFormat="1" applyFont="1" applyFill="1" applyBorder="1" applyAlignment="1" applyProtection="1">
      <alignment horizontal="right"/>
    </xf>
    <xf numFmtId="178" fontId="8" fillId="0" borderId="17" xfId="0" applyNumberFormat="1" applyFont="1" applyFill="1" applyBorder="1" applyAlignment="1" applyProtection="1">
      <alignment horizontal="right"/>
    </xf>
    <xf numFmtId="178" fontId="8" fillId="0" borderId="18" xfId="0" applyNumberFormat="1" applyFont="1" applyFill="1" applyBorder="1" applyAlignment="1" applyProtection="1">
      <alignment horizontal="right"/>
    </xf>
    <xf numFmtId="178" fontId="8" fillId="0" borderId="19" xfId="0" applyNumberFormat="1" applyFont="1" applyFill="1" applyBorder="1" applyAlignment="1" applyProtection="1">
      <alignment horizontal="right"/>
    </xf>
    <xf numFmtId="0" fontId="4" fillId="3" borderId="62" xfId="0" applyFont="1" applyFill="1" applyBorder="1" applyAlignment="1" applyProtection="1">
      <alignment horizontal="center"/>
      <protection locked="0"/>
    </xf>
    <xf numFmtId="0" fontId="4" fillId="3" borderId="63" xfId="0" applyFont="1" applyFill="1" applyBorder="1" applyAlignment="1" applyProtection="1">
      <alignment horizontal="center"/>
      <protection locked="0"/>
    </xf>
    <xf numFmtId="0" fontId="4" fillId="3" borderId="66" xfId="0" applyFont="1" applyFill="1" applyBorder="1" applyAlignment="1" applyProtection="1">
      <alignment horizontal="center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176" fontId="3" fillId="0" borderId="69" xfId="0" applyNumberFormat="1" applyFont="1" applyBorder="1" applyAlignment="1">
      <alignment horizontal="center"/>
    </xf>
    <xf numFmtId="176" fontId="3" fillId="0" borderId="70" xfId="0" applyNumberFormat="1" applyFont="1" applyBorder="1" applyAlignment="1">
      <alignment horizontal="center"/>
    </xf>
    <xf numFmtId="177" fontId="2" fillId="3" borderId="71" xfId="0" applyNumberFormat="1" applyFont="1" applyFill="1" applyBorder="1" applyAlignment="1" applyProtection="1">
      <alignment horizontal="center"/>
      <protection locked="0"/>
    </xf>
    <xf numFmtId="177" fontId="2" fillId="3" borderId="72" xfId="0" applyNumberFormat="1" applyFont="1" applyFill="1" applyBorder="1" applyAlignment="1" applyProtection="1">
      <alignment horizontal="center"/>
      <protection locked="0"/>
    </xf>
    <xf numFmtId="177" fontId="2" fillId="3" borderId="7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12" fillId="3" borderId="0" xfId="0" applyFont="1" applyFill="1" applyAlignment="1" applyProtection="1">
      <alignment horizontal="left"/>
      <protection locked="0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1" fillId="3" borderId="0" xfId="0" applyFont="1" applyFill="1" applyBorder="1" applyAlignment="1" applyProtection="1">
      <alignment horizontal="left" vertical="center"/>
      <protection locked="0"/>
    </xf>
    <xf numFmtId="176" fontId="2" fillId="0" borderId="10" xfId="0" applyNumberFormat="1" applyFont="1" applyBorder="1" applyAlignment="1" applyProtection="1">
      <alignment horizontal="right"/>
      <protection locked="0"/>
    </xf>
    <xf numFmtId="176" fontId="2" fillId="0" borderId="16" xfId="0" applyNumberFormat="1" applyFont="1" applyBorder="1" applyAlignment="1" applyProtection="1">
      <alignment horizontal="right"/>
      <protection locked="0"/>
    </xf>
    <xf numFmtId="176" fontId="2" fillId="0" borderId="18" xfId="0" applyNumberFormat="1" applyFont="1" applyBorder="1" applyAlignment="1" applyProtection="1">
      <alignment horizontal="right"/>
      <protection locked="0"/>
    </xf>
    <xf numFmtId="176" fontId="2" fillId="0" borderId="19" xfId="0" applyNumberFormat="1" applyFont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179" fontId="10" fillId="0" borderId="23" xfId="0" applyNumberFormat="1" applyFont="1" applyBorder="1" applyAlignment="1" applyProtection="1">
      <alignment horizontal="center"/>
      <protection locked="0"/>
    </xf>
    <xf numFmtId="179" fontId="10" fillId="0" borderId="0" xfId="0" applyNumberFormat="1" applyFont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shrinkToFit="1"/>
    </xf>
    <xf numFmtId="49" fontId="3" fillId="0" borderId="24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3" xfId="0" applyNumberFormat="1" applyFont="1" applyBorder="1" applyAlignment="1">
      <alignment horizontal="center" shrinkToFit="1"/>
    </xf>
    <xf numFmtId="178" fontId="3" fillId="0" borderId="10" xfId="0" applyNumberFormat="1" applyFont="1" applyBorder="1" applyAlignment="1" applyProtection="1">
      <alignment horizontal="right"/>
    </xf>
    <xf numFmtId="178" fontId="3" fillId="0" borderId="11" xfId="0" applyNumberFormat="1" applyFont="1" applyBorder="1" applyAlignment="1" applyProtection="1">
      <alignment horizontal="right"/>
    </xf>
    <xf numFmtId="178" fontId="2" fillId="3" borderId="0" xfId="0" applyNumberFormat="1" applyFont="1" applyFill="1" applyBorder="1" applyAlignment="1" applyProtection="1">
      <alignment horizontal="right"/>
      <protection locked="0"/>
    </xf>
    <xf numFmtId="178" fontId="2" fillId="3" borderId="24" xfId="0" applyNumberFormat="1" applyFont="1" applyFill="1" applyBorder="1" applyAlignment="1" applyProtection="1">
      <alignment horizontal="right"/>
      <protection locked="0"/>
    </xf>
    <xf numFmtId="178" fontId="2" fillId="3" borderId="18" xfId="0" applyNumberFormat="1" applyFont="1" applyFill="1" applyBorder="1" applyAlignment="1" applyProtection="1">
      <alignment horizontal="right"/>
      <protection locked="0"/>
    </xf>
    <xf numFmtId="178" fontId="2" fillId="3" borderId="13" xfId="0" applyNumberFormat="1" applyFont="1" applyFill="1" applyBorder="1" applyAlignment="1" applyProtection="1">
      <alignment horizontal="right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4" fillId="3" borderId="24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13" xfId="0" applyFont="1" applyFill="1" applyBorder="1" applyAlignment="1" applyProtection="1">
      <alignment vertical="center" wrapText="1"/>
      <protection locked="0"/>
    </xf>
    <xf numFmtId="49" fontId="4" fillId="3" borderId="14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3" borderId="67" xfId="0" applyFont="1" applyFill="1" applyBorder="1" applyAlignment="1" applyProtection="1">
      <alignment horizontal="center"/>
      <protection locked="0"/>
    </xf>
    <xf numFmtId="0" fontId="4" fillId="3" borderId="54" xfId="0" applyFont="1" applyFill="1" applyBorder="1" applyAlignment="1" applyProtection="1">
      <alignment horizontal="center"/>
      <protection locked="0"/>
    </xf>
    <xf numFmtId="0" fontId="4" fillId="3" borderId="68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24" xfId="0" applyBorder="1"/>
    <xf numFmtId="0" fontId="0" fillId="0" borderId="18" xfId="0" applyBorder="1"/>
    <xf numFmtId="0" fontId="0" fillId="0" borderId="13" xfId="0" applyBorder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178" fontId="4" fillId="3" borderId="0" xfId="0" applyNumberFormat="1" applyFont="1" applyFill="1" applyBorder="1" applyAlignment="1" applyProtection="1">
      <alignment horizontal="right"/>
      <protection locked="0"/>
    </xf>
    <xf numFmtId="178" fontId="4" fillId="3" borderId="24" xfId="0" applyNumberFormat="1" applyFont="1" applyFill="1" applyBorder="1" applyAlignment="1" applyProtection="1">
      <alignment horizontal="right"/>
      <protection locked="0"/>
    </xf>
    <xf numFmtId="178" fontId="4" fillId="3" borderId="18" xfId="0" applyNumberFormat="1" applyFont="1" applyFill="1" applyBorder="1" applyAlignment="1" applyProtection="1">
      <alignment horizontal="right"/>
      <protection locked="0"/>
    </xf>
    <xf numFmtId="178" fontId="4" fillId="3" borderId="13" xfId="0" applyNumberFormat="1" applyFont="1" applyFill="1" applyBorder="1" applyAlignment="1" applyProtection="1">
      <alignment horizontal="right"/>
      <protection locked="0"/>
    </xf>
    <xf numFmtId="0" fontId="4" fillId="3" borderId="14" xfId="0" applyFont="1" applyFill="1" applyBorder="1" applyAlignment="1" applyProtection="1">
      <alignment vertical="center" wrapText="1"/>
      <protection locked="0"/>
    </xf>
    <xf numFmtId="178" fontId="4" fillId="3" borderId="23" xfId="0" applyNumberFormat="1" applyFont="1" applyFill="1" applyBorder="1" applyAlignment="1" applyProtection="1">
      <alignment horizontal="right"/>
      <protection locked="0"/>
    </xf>
    <xf numFmtId="178" fontId="4" fillId="3" borderId="17" xfId="0" applyNumberFormat="1" applyFont="1" applyFill="1" applyBorder="1" applyAlignment="1" applyProtection="1">
      <alignment horizontal="right"/>
      <protection locked="0"/>
    </xf>
    <xf numFmtId="178" fontId="3" fillId="0" borderId="15" xfId="0" applyNumberFormat="1" applyFont="1" applyBorder="1" applyAlignment="1" applyProtection="1">
      <alignment horizontal="right" shrinkToFit="1"/>
    </xf>
    <xf numFmtId="178" fontId="3" fillId="0" borderId="10" xfId="0" applyNumberFormat="1" applyFont="1" applyBorder="1" applyAlignment="1" applyProtection="1">
      <alignment horizontal="right" shrinkToFit="1"/>
    </xf>
    <xf numFmtId="178" fontId="3" fillId="0" borderId="11" xfId="0" applyNumberFormat="1" applyFont="1" applyBorder="1" applyAlignment="1" applyProtection="1">
      <alignment horizontal="right" shrinkToFit="1"/>
    </xf>
    <xf numFmtId="0" fontId="4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177" fontId="2" fillId="3" borderId="67" xfId="0" applyNumberFormat="1" applyFont="1" applyFill="1" applyBorder="1" applyAlignment="1" applyProtection="1">
      <alignment horizontal="center"/>
      <protection locked="0"/>
    </xf>
    <xf numFmtId="177" fontId="2" fillId="3" borderId="54" xfId="0" applyNumberFormat="1" applyFont="1" applyFill="1" applyBorder="1" applyAlignment="1" applyProtection="1">
      <alignment horizontal="center"/>
      <protection locked="0"/>
    </xf>
    <xf numFmtId="177" fontId="2" fillId="3" borderId="17" xfId="0" applyNumberFormat="1" applyFont="1" applyFill="1" applyBorder="1" applyAlignment="1" applyProtection="1">
      <alignment horizontal="center"/>
      <protection locked="0"/>
    </xf>
    <xf numFmtId="177" fontId="2" fillId="3" borderId="30" xfId="0" applyNumberFormat="1" applyFont="1" applyFill="1" applyBorder="1" applyAlignment="1" applyProtection="1">
      <alignment horizontal="center"/>
      <protection locked="0"/>
    </xf>
    <xf numFmtId="177" fontId="2" fillId="3" borderId="31" xfId="0" applyNumberFormat="1" applyFont="1" applyFill="1" applyBorder="1" applyAlignment="1" applyProtection="1">
      <alignment horizontal="center"/>
      <protection locked="0"/>
    </xf>
    <xf numFmtId="177" fontId="2" fillId="3" borderId="74" xfId="0" applyNumberFormat="1" applyFont="1" applyFill="1" applyBorder="1" applyAlignment="1" applyProtection="1">
      <alignment horizontal="center"/>
      <protection locked="0"/>
    </xf>
    <xf numFmtId="176" fontId="3" fillId="0" borderId="75" xfId="0" applyNumberFormat="1" applyFont="1" applyBorder="1" applyAlignment="1">
      <alignment horizontal="center"/>
    </xf>
    <xf numFmtId="176" fontId="3" fillId="0" borderId="66" xfId="0" applyNumberFormat="1" applyFont="1" applyBorder="1" applyAlignment="1">
      <alignment horizontal="center"/>
    </xf>
    <xf numFmtId="176" fontId="3" fillId="0" borderId="76" xfId="0" applyNumberFormat="1" applyFont="1" applyBorder="1" applyAlignment="1">
      <alignment horizontal="center"/>
    </xf>
    <xf numFmtId="176" fontId="3" fillId="0" borderId="32" xfId="0" applyNumberFormat="1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18" xfId="0" applyFont="1" applyBorder="1" applyAlignment="1">
      <alignment horizontal="left"/>
    </xf>
    <xf numFmtId="0" fontId="12" fillId="3" borderId="10" xfId="0" applyFont="1" applyFill="1" applyBorder="1" applyAlignment="1" applyProtection="1">
      <alignment horizontal="left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8" fontId="8" fillId="6" borderId="15" xfId="0" applyNumberFormat="1" applyFont="1" applyFill="1" applyBorder="1" applyAlignment="1" applyProtection="1">
      <protection locked="0"/>
    </xf>
    <xf numFmtId="178" fontId="8" fillId="6" borderId="10" xfId="0" applyNumberFormat="1" applyFont="1" applyFill="1" applyBorder="1" applyAlignment="1" applyProtection="1">
      <protection locked="0"/>
    </xf>
    <xf numFmtId="178" fontId="8" fillId="6" borderId="16" xfId="0" applyNumberFormat="1" applyFont="1" applyFill="1" applyBorder="1" applyAlignment="1" applyProtection="1">
      <protection locked="0"/>
    </xf>
    <xf numFmtId="178" fontId="8" fillId="6" borderId="17" xfId="0" applyNumberFormat="1" applyFont="1" applyFill="1" applyBorder="1" applyAlignment="1" applyProtection="1">
      <protection locked="0"/>
    </xf>
    <xf numFmtId="178" fontId="8" fillId="6" borderId="18" xfId="0" applyNumberFormat="1" applyFont="1" applyFill="1" applyBorder="1" applyAlignment="1" applyProtection="1">
      <protection locked="0"/>
    </xf>
    <xf numFmtId="178" fontId="8" fillId="6" borderId="19" xfId="0" applyNumberFormat="1" applyFont="1" applyFill="1" applyBorder="1" applyAlignment="1" applyProtection="1">
      <protection locked="0"/>
    </xf>
    <xf numFmtId="178" fontId="8" fillId="0" borderId="15" xfId="0" applyNumberFormat="1" applyFont="1" applyBorder="1" applyAlignment="1" applyProtection="1">
      <protection locked="0"/>
    </xf>
    <xf numFmtId="178" fontId="8" fillId="0" borderId="10" xfId="0" applyNumberFormat="1" applyFont="1" applyBorder="1" applyAlignment="1" applyProtection="1">
      <protection locked="0"/>
    </xf>
    <xf numFmtId="178" fontId="8" fillId="0" borderId="16" xfId="0" applyNumberFormat="1" applyFont="1" applyBorder="1" applyAlignment="1" applyProtection="1">
      <protection locked="0"/>
    </xf>
    <xf numFmtId="178" fontId="8" fillId="0" borderId="17" xfId="0" applyNumberFormat="1" applyFont="1" applyBorder="1" applyAlignment="1" applyProtection="1">
      <protection locked="0"/>
    </xf>
    <xf numFmtId="178" fontId="8" fillId="0" borderId="18" xfId="0" applyNumberFormat="1" applyFont="1" applyBorder="1" applyAlignment="1" applyProtection="1">
      <protection locked="0"/>
    </xf>
    <xf numFmtId="178" fontId="8" fillId="0" borderId="19" xfId="0" applyNumberFormat="1" applyFont="1" applyBorder="1" applyAlignment="1" applyProtection="1">
      <protection locked="0"/>
    </xf>
    <xf numFmtId="178" fontId="8" fillId="4" borderId="15" xfId="0" applyNumberFormat="1" applyFont="1" applyFill="1" applyBorder="1" applyAlignment="1" applyProtection="1">
      <protection locked="0"/>
    </xf>
    <xf numFmtId="178" fontId="8" fillId="4" borderId="10" xfId="0" applyNumberFormat="1" applyFont="1" applyFill="1" applyBorder="1" applyAlignment="1" applyProtection="1">
      <protection locked="0"/>
    </xf>
    <xf numFmtId="178" fontId="8" fillId="4" borderId="16" xfId="0" applyNumberFormat="1" applyFont="1" applyFill="1" applyBorder="1" applyAlignment="1" applyProtection="1">
      <protection locked="0"/>
    </xf>
    <xf numFmtId="178" fontId="8" fillId="4" borderId="17" xfId="0" applyNumberFormat="1" applyFont="1" applyFill="1" applyBorder="1" applyAlignment="1" applyProtection="1">
      <protection locked="0"/>
    </xf>
    <xf numFmtId="178" fontId="8" fillId="4" borderId="18" xfId="0" applyNumberFormat="1" applyFont="1" applyFill="1" applyBorder="1" applyAlignment="1" applyProtection="1">
      <protection locked="0"/>
    </xf>
    <xf numFmtId="178" fontId="8" fillId="4" borderId="19" xfId="0" applyNumberFormat="1" applyFont="1" applyFill="1" applyBorder="1" applyAlignment="1" applyProtection="1">
      <protection locked="0"/>
    </xf>
    <xf numFmtId="176" fontId="8" fillId="0" borderId="9" xfId="0" applyNumberFormat="1" applyFont="1" applyBorder="1" applyAlignment="1" applyProtection="1">
      <alignment horizontal="right"/>
    </xf>
    <xf numFmtId="0" fontId="4" fillId="0" borderId="14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3" fillId="0" borderId="20" xfId="0" applyFont="1" applyBorder="1" applyAlignment="1">
      <alignment horizontal="right" shrinkToFit="1"/>
    </xf>
    <xf numFmtId="0" fontId="3" fillId="0" borderId="63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5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right" shrinkToFit="1"/>
    </xf>
    <xf numFmtId="0" fontId="3" fillId="0" borderId="26" xfId="0" applyFont="1" applyBorder="1" applyAlignment="1">
      <alignment horizontal="right" shrinkToFit="1"/>
    </xf>
    <xf numFmtId="176" fontId="4" fillId="0" borderId="20" xfId="0" applyNumberFormat="1" applyFont="1" applyFill="1" applyBorder="1" applyAlignment="1" applyProtection="1">
      <alignment horizontal="center"/>
    </xf>
    <xf numFmtId="176" fontId="4" fillId="0" borderId="14" xfId="0" applyNumberFormat="1" applyFont="1" applyFill="1" applyBorder="1" applyAlignment="1" applyProtection="1">
      <alignment horizontal="center"/>
    </xf>
    <xf numFmtId="0" fontId="3" fillId="0" borderId="21" xfId="0" applyFont="1" applyBorder="1" applyAlignment="1">
      <alignment horizontal="center" shrinkToFit="1"/>
    </xf>
    <xf numFmtId="0" fontId="3" fillId="0" borderId="64" xfId="0" applyFont="1" applyBorder="1" applyAlignment="1">
      <alignment horizontal="center" shrinkToFit="1"/>
    </xf>
    <xf numFmtId="0" fontId="3" fillId="0" borderId="65" xfId="0" applyFont="1" applyBorder="1" applyAlignment="1">
      <alignment horizontal="center" shrinkToFit="1"/>
    </xf>
    <xf numFmtId="0" fontId="3" fillId="0" borderId="1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right" shrinkToFit="1"/>
    </xf>
    <xf numFmtId="176" fontId="8" fillId="0" borderId="10" xfId="0" applyNumberFormat="1" applyFont="1" applyBorder="1" applyAlignment="1" applyProtection="1">
      <alignment horizontal="right"/>
    </xf>
    <xf numFmtId="176" fontId="8" fillId="0" borderId="11" xfId="0" applyNumberFormat="1" applyFont="1" applyBorder="1" applyAlignment="1" applyProtection="1">
      <alignment horizontal="right"/>
    </xf>
    <xf numFmtId="176" fontId="8" fillId="0" borderId="22" xfId="0" applyNumberFormat="1" applyFont="1" applyBorder="1" applyAlignment="1" applyProtection="1">
      <alignment horizontal="right"/>
    </xf>
    <xf numFmtId="176" fontId="8" fillId="0" borderId="18" xfId="0" applyNumberFormat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9" fontId="4" fillId="0" borderId="21" xfId="0" applyNumberFormat="1" applyFont="1" applyBorder="1" applyAlignment="1" applyProtection="1">
      <alignment horizontal="center" shrinkToFit="1"/>
      <protection locked="0"/>
    </xf>
    <xf numFmtId="180" fontId="4" fillId="0" borderId="20" xfId="0" applyNumberFormat="1" applyFont="1" applyBorder="1" applyAlignment="1">
      <alignment horizontal="center"/>
    </xf>
    <xf numFmtId="180" fontId="4" fillId="0" borderId="14" xfId="0" applyNumberFormat="1" applyFont="1" applyBorder="1" applyAlignment="1">
      <alignment horizontal="center"/>
    </xf>
    <xf numFmtId="180" fontId="4" fillId="0" borderId="20" xfId="0" applyNumberFormat="1" applyFont="1" applyFill="1" applyBorder="1" applyAlignment="1" applyProtection="1">
      <alignment horizontal="center"/>
    </xf>
    <xf numFmtId="180" fontId="4" fillId="0" borderId="14" xfId="0" applyNumberFormat="1" applyFont="1" applyFill="1" applyBorder="1" applyAlignment="1" applyProtection="1">
      <alignment horizontal="center"/>
    </xf>
    <xf numFmtId="176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176" fontId="4" fillId="0" borderId="22" xfId="0" applyNumberFormat="1" applyFont="1" applyBorder="1" applyAlignment="1">
      <alignment horizontal="center"/>
    </xf>
    <xf numFmtId="176" fontId="4" fillId="0" borderId="18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178" fontId="9" fillId="0" borderId="37" xfId="0" applyNumberFormat="1" applyFont="1" applyBorder="1" applyAlignment="1" applyProtection="1">
      <alignment horizontal="right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0" fontId="4" fillId="0" borderId="47" xfId="0" applyFont="1" applyBorder="1" applyAlignment="1">
      <alignment horizontal="center"/>
    </xf>
    <xf numFmtId="0" fontId="0" fillId="0" borderId="40" xfId="0" applyBorder="1"/>
    <xf numFmtId="0" fontId="0" fillId="0" borderId="48" xfId="0" applyBorder="1"/>
    <xf numFmtId="0" fontId="0" fillId="0" borderId="49" xfId="0" applyBorder="1"/>
    <xf numFmtId="0" fontId="0" fillId="0" borderId="42" xfId="0" applyBorder="1"/>
    <xf numFmtId="0" fontId="0" fillId="0" borderId="50" xfId="0" applyBorder="1"/>
    <xf numFmtId="0" fontId="4" fillId="0" borderId="34" xfId="0" applyFont="1" applyBorder="1" applyAlignment="1">
      <alignment horizontal="center"/>
    </xf>
    <xf numFmtId="0" fontId="0" fillId="0" borderId="41" xfId="0" applyBorder="1"/>
    <xf numFmtId="0" fontId="0" fillId="0" borderId="36" xfId="0" applyBorder="1"/>
    <xf numFmtId="0" fontId="0" fillId="0" borderId="43" xfId="0" applyBorder="1"/>
    <xf numFmtId="0" fontId="2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8" fontId="2" fillId="0" borderId="27" xfId="0" applyNumberFormat="1" applyFont="1" applyBorder="1" applyAlignment="1">
      <alignment horizontal="right"/>
    </xf>
    <xf numFmtId="178" fontId="2" fillId="0" borderId="28" xfId="0" applyNumberFormat="1" applyFont="1" applyBorder="1" applyAlignment="1">
      <alignment horizontal="right"/>
    </xf>
    <xf numFmtId="178" fontId="2" fillId="0" borderId="55" xfId="0" applyNumberFormat="1" applyFont="1" applyBorder="1" applyAlignment="1">
      <alignment horizontal="right"/>
    </xf>
    <xf numFmtId="178" fontId="2" fillId="0" borderId="38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16" xfId="0" applyBorder="1"/>
    <xf numFmtId="0" fontId="0" fillId="0" borderId="23" xfId="0" applyBorder="1"/>
    <xf numFmtId="0" fontId="0" fillId="0" borderId="17" xfId="0" applyBorder="1"/>
    <xf numFmtId="0" fontId="0" fillId="0" borderId="19" xfId="0" applyBorder="1"/>
    <xf numFmtId="0" fontId="0" fillId="0" borderId="56" xfId="0" applyBorder="1"/>
    <xf numFmtId="0" fontId="0" fillId="0" borderId="45" xfId="0" applyBorder="1"/>
    <xf numFmtId="0" fontId="0" fillId="0" borderId="57" xfId="0" applyBorder="1"/>
    <xf numFmtId="0" fontId="0" fillId="0" borderId="44" xfId="0" applyBorder="1"/>
    <xf numFmtId="0" fontId="4" fillId="0" borderId="2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78" fontId="2" fillId="0" borderId="77" xfId="0" applyNumberFormat="1" applyFont="1" applyBorder="1" applyAlignment="1">
      <alignment horizontal="right"/>
    </xf>
    <xf numFmtId="178" fontId="2" fillId="0" borderId="33" xfId="0" applyNumberFormat="1" applyFont="1" applyBorder="1" applyAlignment="1">
      <alignment horizontal="right"/>
    </xf>
    <xf numFmtId="178" fontId="2" fillId="0" borderId="78" xfId="0" applyNumberFormat="1" applyFont="1" applyBorder="1" applyAlignment="1">
      <alignment horizontal="right"/>
    </xf>
    <xf numFmtId="178" fontId="2" fillId="0" borderId="35" xfId="0" applyNumberFormat="1" applyFont="1" applyBorder="1" applyAlignment="1">
      <alignment horizontal="right"/>
    </xf>
    <xf numFmtId="0" fontId="4" fillId="0" borderId="14" xfId="0" applyFont="1" applyBorder="1" applyAlignment="1" applyProtection="1">
      <alignment horizontal="right" shrinkToFit="1"/>
    </xf>
    <xf numFmtId="0" fontId="4" fillId="0" borderId="23" xfId="0" applyFont="1" applyBorder="1" applyAlignment="1">
      <alignment horizontal="center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Border="1" applyAlignment="1" applyProtection="1">
      <alignment horizontal="center" wrapText="1"/>
      <protection locked="0"/>
    </xf>
    <xf numFmtId="0" fontId="12" fillId="3" borderId="5" xfId="0" applyFont="1" applyFill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center"/>
    </xf>
    <xf numFmtId="178" fontId="2" fillId="0" borderId="37" xfId="0" applyNumberFormat="1" applyFont="1" applyBorder="1" applyAlignment="1" applyProtection="1">
      <alignment horizontal="right"/>
    </xf>
    <xf numFmtId="178" fontId="2" fillId="0" borderId="7" xfId="0" applyNumberFormat="1" applyFont="1" applyBorder="1" applyAlignment="1" applyProtection="1">
      <alignment horizontal="right"/>
    </xf>
    <xf numFmtId="178" fontId="2" fillId="0" borderId="8" xfId="0" applyNumberFormat="1" applyFont="1" applyBorder="1" applyAlignment="1" applyProtection="1">
      <alignment horizontal="right"/>
    </xf>
    <xf numFmtId="178" fontId="2" fillId="0" borderId="4" xfId="0" applyNumberFormat="1" applyFont="1" applyBorder="1" applyAlignment="1" applyProtection="1">
      <alignment horizontal="right"/>
    </xf>
    <xf numFmtId="178" fontId="2" fillId="0" borderId="5" xfId="0" applyNumberFormat="1" applyFont="1" applyBorder="1" applyAlignment="1" applyProtection="1">
      <alignment horizontal="right"/>
    </xf>
    <xf numFmtId="178" fontId="2" fillId="0" borderId="6" xfId="0" applyNumberFormat="1" applyFont="1" applyBorder="1" applyAlignment="1" applyProtection="1">
      <alignment horizontal="right"/>
    </xf>
    <xf numFmtId="178" fontId="2" fillId="0" borderId="29" xfId="0" applyNumberFormat="1" applyFont="1" applyBorder="1" applyAlignment="1">
      <alignment horizontal="right"/>
    </xf>
    <xf numFmtId="178" fontId="2" fillId="0" borderId="39" xfId="0" applyNumberFormat="1" applyFont="1" applyBorder="1" applyAlignment="1">
      <alignment horizontal="right"/>
    </xf>
    <xf numFmtId="0" fontId="0" fillId="0" borderId="46" xfId="0" applyBorder="1"/>
    <xf numFmtId="178" fontId="2" fillId="0" borderId="37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0" fontId="4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67" xfId="0" applyFont="1" applyBorder="1" applyAlignment="1" applyProtection="1">
      <alignment horizontal="center"/>
    </xf>
    <xf numFmtId="0" fontId="4" fillId="0" borderId="54" xfId="0" applyFont="1" applyBorder="1" applyAlignment="1" applyProtection="1">
      <alignment horizontal="center"/>
    </xf>
    <xf numFmtId="178" fontId="2" fillId="0" borderId="28" xfId="0" applyNumberFormat="1" applyFont="1" applyBorder="1" applyAlignment="1" applyProtection="1">
      <alignment horizontal="right"/>
      <protection locked="0"/>
    </xf>
    <xf numFmtId="178" fontId="2" fillId="0" borderId="29" xfId="0" applyNumberFormat="1" applyFont="1" applyBorder="1" applyAlignment="1" applyProtection="1">
      <alignment horizontal="right"/>
      <protection locked="0"/>
    </xf>
    <xf numFmtId="178" fontId="2" fillId="0" borderId="38" xfId="0" applyNumberFormat="1" applyFont="1" applyBorder="1" applyAlignment="1" applyProtection="1">
      <alignment horizontal="right"/>
      <protection locked="0"/>
    </xf>
    <xf numFmtId="178" fontId="2" fillId="0" borderId="39" xfId="0" applyNumberFormat="1" applyFont="1" applyBorder="1" applyAlignment="1" applyProtection="1">
      <alignment horizontal="right"/>
      <protection locked="0"/>
    </xf>
    <xf numFmtId="178" fontId="2" fillId="0" borderId="58" xfId="0" applyNumberFormat="1" applyFont="1" applyBorder="1" applyAlignment="1" applyProtection="1">
      <alignment horizontal="right"/>
    </xf>
    <xf numFmtId="178" fontId="2" fillId="0" borderId="59" xfId="0" applyNumberFormat="1" applyFont="1" applyBorder="1" applyAlignment="1" applyProtection="1">
      <alignment horizontal="right"/>
    </xf>
    <xf numFmtId="178" fontId="2" fillId="0" borderId="23" xfId="0" applyNumberFormat="1" applyFont="1" applyBorder="1" applyAlignment="1" applyProtection="1">
      <alignment horizontal="right"/>
    </xf>
    <xf numFmtId="178" fontId="2" fillId="0" borderId="0" xfId="0" applyNumberFormat="1" applyFont="1" applyBorder="1" applyAlignment="1" applyProtection="1">
      <alignment horizontal="right"/>
    </xf>
    <xf numFmtId="178" fontId="2" fillId="0" borderId="24" xfId="0" applyNumberFormat="1" applyFont="1" applyBorder="1" applyAlignment="1" applyProtection="1">
      <alignment horizontal="right"/>
    </xf>
    <xf numFmtId="178" fontId="2" fillId="0" borderId="15" xfId="0" applyNumberFormat="1" applyFont="1" applyBorder="1" applyAlignment="1" applyProtection="1">
      <alignment horizontal="right"/>
    </xf>
    <xf numFmtId="178" fontId="2" fillId="0" borderId="10" xfId="0" applyNumberFormat="1" applyFont="1" applyBorder="1" applyAlignment="1" applyProtection="1">
      <alignment horizontal="right"/>
    </xf>
    <xf numFmtId="178" fontId="2" fillId="0" borderId="11" xfId="0" applyNumberFormat="1" applyFont="1" applyBorder="1" applyAlignment="1" applyProtection="1">
      <alignment horizontal="right"/>
    </xf>
    <xf numFmtId="178" fontId="2" fillId="0" borderId="60" xfId="0" applyNumberFormat="1" applyFont="1" applyBorder="1" applyAlignment="1" applyProtection="1">
      <alignment horizontal="right"/>
    </xf>
    <xf numFmtId="178" fontId="2" fillId="0" borderId="61" xfId="0" applyNumberFormat="1" applyFont="1" applyBorder="1" applyAlignment="1" applyProtection="1">
      <alignment horizontal="right"/>
    </xf>
    <xf numFmtId="180" fontId="4" fillId="0" borderId="9" xfId="0" applyNumberFormat="1" applyFont="1" applyBorder="1" applyAlignment="1">
      <alignment horizontal="center"/>
    </xf>
    <xf numFmtId="180" fontId="4" fillId="0" borderId="10" xfId="0" applyNumberFormat="1" applyFont="1" applyBorder="1" applyAlignment="1">
      <alignment horizontal="center"/>
    </xf>
    <xf numFmtId="180" fontId="4" fillId="0" borderId="11" xfId="0" applyNumberFormat="1" applyFont="1" applyBorder="1" applyAlignment="1">
      <alignment horizontal="center"/>
    </xf>
    <xf numFmtId="180" fontId="4" fillId="0" borderId="22" xfId="0" applyNumberFormat="1" applyFont="1" applyBorder="1" applyAlignment="1">
      <alignment horizontal="center"/>
    </xf>
    <xf numFmtId="180" fontId="4" fillId="0" borderId="18" xfId="0" applyNumberFormat="1" applyFont="1" applyBorder="1" applyAlignment="1">
      <alignment horizontal="center"/>
    </xf>
    <xf numFmtId="180" fontId="4" fillId="0" borderId="13" xfId="0" applyNumberFormat="1" applyFont="1" applyBorder="1" applyAlignment="1">
      <alignment horizontal="center"/>
    </xf>
    <xf numFmtId="176" fontId="8" fillId="5" borderId="9" xfId="0" applyNumberFormat="1" applyFont="1" applyFill="1" applyBorder="1" applyAlignment="1" applyProtection="1">
      <alignment horizontal="right"/>
      <protection locked="0"/>
    </xf>
    <xf numFmtId="0" fontId="8" fillId="5" borderId="10" xfId="0" applyFont="1" applyFill="1" applyBorder="1" applyAlignment="1" applyProtection="1">
      <alignment horizontal="right"/>
      <protection locked="0"/>
    </xf>
    <xf numFmtId="0" fontId="8" fillId="5" borderId="11" xfId="0" applyFont="1" applyFill="1" applyBorder="1" applyAlignment="1" applyProtection="1">
      <alignment horizontal="right"/>
      <protection locked="0"/>
    </xf>
    <xf numFmtId="0" fontId="8" fillId="5" borderId="22" xfId="0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 applyProtection="1">
      <alignment horizontal="right"/>
      <protection locked="0"/>
    </xf>
    <xf numFmtId="0" fontId="8" fillId="5" borderId="13" xfId="0" applyFont="1" applyFill="1" applyBorder="1" applyAlignment="1" applyProtection="1">
      <alignment horizontal="right"/>
      <protection locked="0"/>
    </xf>
    <xf numFmtId="176" fontId="8" fillId="6" borderId="9" xfId="0" applyNumberFormat="1" applyFont="1" applyFill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22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176" fontId="8" fillId="0" borderId="9" xfId="0" applyNumberFormat="1" applyFont="1" applyBorder="1" applyAlignment="1" applyProtection="1">
      <alignment horizontal="right"/>
      <protection locked="0"/>
    </xf>
    <xf numFmtId="176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8" fillId="4" borderId="11" xfId="0" applyFont="1" applyFill="1" applyBorder="1" applyAlignment="1" applyProtection="1">
      <alignment horizontal="right"/>
      <protection locked="0"/>
    </xf>
    <xf numFmtId="0" fontId="8" fillId="4" borderId="22" xfId="0" applyFont="1" applyFill="1" applyBorder="1" applyAlignment="1" applyProtection="1">
      <alignment horizontal="right"/>
      <protection locked="0"/>
    </xf>
    <xf numFmtId="0" fontId="8" fillId="4" borderId="18" xfId="0" applyFont="1" applyFill="1" applyBorder="1" applyAlignment="1" applyProtection="1">
      <alignment horizontal="right"/>
      <protection locked="0"/>
    </xf>
    <xf numFmtId="0" fontId="8" fillId="4" borderId="13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>
      <alignment horizontal="center"/>
    </xf>
    <xf numFmtId="178" fontId="8" fillId="4" borderId="15" xfId="0" applyNumberFormat="1" applyFont="1" applyFill="1" applyBorder="1" applyAlignment="1" applyProtection="1"/>
    <xf numFmtId="178" fontId="8" fillId="4" borderId="10" xfId="0" applyNumberFormat="1" applyFont="1" applyFill="1" applyBorder="1" applyAlignment="1" applyProtection="1"/>
    <xf numFmtId="178" fontId="8" fillId="4" borderId="16" xfId="0" applyNumberFormat="1" applyFont="1" applyFill="1" applyBorder="1" applyAlignment="1" applyProtection="1"/>
    <xf numFmtId="178" fontId="8" fillId="4" borderId="17" xfId="0" applyNumberFormat="1" applyFont="1" applyFill="1" applyBorder="1" applyAlignment="1" applyProtection="1"/>
    <xf numFmtId="178" fontId="8" fillId="4" borderId="18" xfId="0" applyNumberFormat="1" applyFont="1" applyFill="1" applyBorder="1" applyAlignment="1" applyProtection="1"/>
    <xf numFmtId="178" fontId="8" fillId="4" borderId="19" xfId="0" applyNumberFormat="1" applyFont="1" applyFill="1" applyBorder="1" applyAlignment="1" applyProtection="1"/>
    <xf numFmtId="178" fontId="8" fillId="5" borderId="15" xfId="0" applyNumberFormat="1" applyFont="1" applyFill="1" applyBorder="1" applyAlignment="1" applyProtection="1"/>
    <xf numFmtId="178" fontId="8" fillId="5" borderId="10" xfId="0" applyNumberFormat="1" applyFont="1" applyFill="1" applyBorder="1" applyAlignment="1" applyProtection="1"/>
    <xf numFmtId="178" fontId="8" fillId="5" borderId="16" xfId="0" applyNumberFormat="1" applyFont="1" applyFill="1" applyBorder="1" applyAlignment="1" applyProtection="1"/>
    <xf numFmtId="178" fontId="8" fillId="5" borderId="17" xfId="0" applyNumberFormat="1" applyFont="1" applyFill="1" applyBorder="1" applyAlignment="1" applyProtection="1"/>
    <xf numFmtId="178" fontId="8" fillId="5" borderId="18" xfId="0" applyNumberFormat="1" applyFont="1" applyFill="1" applyBorder="1" applyAlignment="1" applyProtection="1"/>
    <xf numFmtId="178" fontId="8" fillId="5" borderId="19" xfId="0" applyNumberFormat="1" applyFont="1" applyFill="1" applyBorder="1" applyAlignment="1" applyProtection="1"/>
    <xf numFmtId="3" fontId="4" fillId="3" borderId="15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/>
      <protection locked="0"/>
    </xf>
    <xf numFmtId="49" fontId="4" fillId="0" borderId="3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76" fontId="4" fillId="0" borderId="20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center"/>
    </xf>
    <xf numFmtId="178" fontId="8" fillId="0" borderId="15" xfId="0" applyNumberFormat="1" applyFont="1" applyBorder="1" applyAlignment="1" applyProtection="1"/>
    <xf numFmtId="178" fontId="8" fillId="0" borderId="10" xfId="0" applyNumberFormat="1" applyFont="1" applyBorder="1" applyAlignment="1" applyProtection="1"/>
    <xf numFmtId="178" fontId="8" fillId="0" borderId="16" xfId="0" applyNumberFormat="1" applyFont="1" applyBorder="1" applyAlignment="1" applyProtection="1"/>
    <xf numFmtId="178" fontId="8" fillId="0" borderId="17" xfId="0" applyNumberFormat="1" applyFont="1" applyBorder="1" applyAlignment="1" applyProtection="1"/>
    <xf numFmtId="178" fontId="8" fillId="0" borderId="18" xfId="0" applyNumberFormat="1" applyFont="1" applyBorder="1" applyAlignment="1" applyProtection="1"/>
    <xf numFmtId="178" fontId="8" fillId="0" borderId="19" xfId="0" applyNumberFormat="1" applyFont="1" applyBorder="1" applyAlignment="1" applyProtection="1"/>
    <xf numFmtId="178" fontId="8" fillId="6" borderId="15" xfId="0" applyNumberFormat="1" applyFont="1" applyFill="1" applyBorder="1" applyAlignment="1" applyProtection="1"/>
    <xf numFmtId="178" fontId="8" fillId="6" borderId="10" xfId="0" applyNumberFormat="1" applyFont="1" applyFill="1" applyBorder="1" applyAlignment="1" applyProtection="1"/>
    <xf numFmtId="178" fontId="8" fillId="6" borderId="16" xfId="0" applyNumberFormat="1" applyFont="1" applyFill="1" applyBorder="1" applyAlignment="1" applyProtection="1"/>
    <xf numFmtId="178" fontId="8" fillId="6" borderId="17" xfId="0" applyNumberFormat="1" applyFont="1" applyFill="1" applyBorder="1" applyAlignment="1" applyProtection="1"/>
    <xf numFmtId="178" fontId="8" fillId="6" borderId="18" xfId="0" applyNumberFormat="1" applyFont="1" applyFill="1" applyBorder="1" applyAlignment="1" applyProtection="1"/>
    <xf numFmtId="178" fontId="8" fillId="6" borderId="19" xfId="0" applyNumberFormat="1" applyFont="1" applyFill="1" applyBorder="1" applyAlignment="1" applyProtection="1"/>
    <xf numFmtId="178" fontId="8" fillId="0" borderId="15" xfId="0" applyNumberFormat="1" applyFont="1" applyFill="1" applyBorder="1" applyAlignment="1" applyProtection="1"/>
    <xf numFmtId="178" fontId="8" fillId="0" borderId="10" xfId="0" applyNumberFormat="1" applyFont="1" applyFill="1" applyBorder="1" applyAlignment="1" applyProtection="1"/>
    <xf numFmtId="178" fontId="8" fillId="0" borderId="16" xfId="0" applyNumberFormat="1" applyFont="1" applyFill="1" applyBorder="1" applyAlignment="1" applyProtection="1"/>
    <xf numFmtId="178" fontId="8" fillId="0" borderId="17" xfId="0" applyNumberFormat="1" applyFont="1" applyFill="1" applyBorder="1" applyAlignment="1" applyProtection="1"/>
    <xf numFmtId="178" fontId="8" fillId="0" borderId="18" xfId="0" applyNumberFormat="1" applyFont="1" applyFill="1" applyBorder="1" applyAlignment="1" applyProtection="1"/>
    <xf numFmtId="178" fontId="8" fillId="0" borderId="19" xfId="0" applyNumberFormat="1" applyFont="1" applyFill="1" applyBorder="1" applyAlignment="1" applyProtection="1"/>
    <xf numFmtId="180" fontId="4" fillId="0" borderId="20" xfId="0" applyNumberFormat="1" applyFont="1" applyFill="1" applyBorder="1" applyAlignment="1">
      <alignment horizontal="center"/>
    </xf>
    <xf numFmtId="180" fontId="4" fillId="0" borderId="14" xfId="0" applyNumberFormat="1" applyFont="1" applyFill="1" applyBorder="1" applyAlignment="1">
      <alignment horizontal="center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3" xfId="0" applyNumberFormat="1" applyFont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0</xdr:colOff>
      <xdr:row>131</xdr:row>
      <xdr:rowOff>9525</xdr:rowOff>
    </xdr:from>
    <xdr:to>
      <xdr:col>101</xdr:col>
      <xdr:colOff>0</xdr:colOff>
      <xdr:row>133</xdr:row>
      <xdr:rowOff>66675</xdr:rowOff>
    </xdr:to>
    <xdr:sp macro="" textlink="">
      <xdr:nvSpPr>
        <xdr:cNvPr id="2069" name="AutoShape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3990975" y="10153650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170</xdr:col>
      <xdr:colOff>9525</xdr:colOff>
      <xdr:row>133</xdr:row>
      <xdr:rowOff>19050</xdr:rowOff>
    </xdr:from>
    <xdr:to>
      <xdr:col>173</xdr:col>
      <xdr:colOff>9525</xdr:colOff>
      <xdr:row>136</xdr:row>
      <xdr:rowOff>0</xdr:rowOff>
    </xdr:to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6962775" y="10315575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0</xdr:colOff>
      <xdr:row>131</xdr:row>
      <xdr:rowOff>9525</xdr:rowOff>
    </xdr:from>
    <xdr:to>
      <xdr:col>101</xdr:col>
      <xdr:colOff>0</xdr:colOff>
      <xdr:row>133</xdr:row>
      <xdr:rowOff>66675</xdr:rowOff>
    </xdr:to>
    <xdr:sp macro="" textlink="">
      <xdr:nvSpPr>
        <xdr:cNvPr id="13331" name="AutoShape 1">
          <a:extLst>
            <a:ext uri="{FF2B5EF4-FFF2-40B4-BE49-F238E27FC236}">
              <a16:creationId xmlns:a16="http://schemas.microsoft.com/office/drawing/2014/main" id="{00000000-0008-0000-0100-000013340000}"/>
            </a:ext>
          </a:extLst>
        </xdr:cNvPr>
        <xdr:cNvSpPr>
          <a:spLocks noChangeArrowheads="1"/>
        </xdr:cNvSpPr>
      </xdr:nvSpPr>
      <xdr:spPr bwMode="auto">
        <a:xfrm>
          <a:off x="3971925" y="10172700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170</xdr:col>
      <xdr:colOff>9525</xdr:colOff>
      <xdr:row>133</xdr:row>
      <xdr:rowOff>19050</xdr:rowOff>
    </xdr:from>
    <xdr:to>
      <xdr:col>173</xdr:col>
      <xdr:colOff>9525</xdr:colOff>
      <xdr:row>136</xdr:row>
      <xdr:rowOff>0</xdr:rowOff>
    </xdr:to>
    <xdr:sp macro="" textlink="">
      <xdr:nvSpPr>
        <xdr:cNvPr id="13332" name="AutoShape 2">
          <a:extLst>
            <a:ext uri="{FF2B5EF4-FFF2-40B4-BE49-F238E27FC236}">
              <a16:creationId xmlns:a16="http://schemas.microsoft.com/office/drawing/2014/main" id="{00000000-0008-0000-0100-000014340000}"/>
            </a:ext>
          </a:extLst>
        </xdr:cNvPr>
        <xdr:cNvSpPr>
          <a:spLocks noChangeArrowheads="1"/>
        </xdr:cNvSpPr>
      </xdr:nvSpPr>
      <xdr:spPr bwMode="auto">
        <a:xfrm>
          <a:off x="6943725" y="10334625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L220"/>
  <sheetViews>
    <sheetView zoomScale="120" zoomScaleNormal="120" zoomScaleSheetLayoutView="130" workbookViewId="0">
      <selection activeCell="N6" sqref="N6:BX7"/>
    </sheetView>
  </sheetViews>
  <sheetFormatPr defaultColWidth="2.125" defaultRowHeight="10.5" x14ac:dyDescent="0.15"/>
  <cols>
    <col min="1" max="1" width="2" style="2" customWidth="1"/>
    <col min="2" max="2" width="0.25" style="2" customWidth="1"/>
    <col min="3" max="6" width="0.75" style="2" customWidth="1"/>
    <col min="7" max="10" width="0.5" style="2" customWidth="1"/>
    <col min="11" max="18" width="0.625" style="2" customWidth="1"/>
    <col min="19" max="19" width="0.75" style="2" customWidth="1"/>
    <col min="20" max="20" width="0.875" style="2" customWidth="1"/>
    <col min="21" max="21" width="0.5" style="2" customWidth="1"/>
    <col min="22" max="27" width="0.625" style="2" customWidth="1"/>
    <col min="28" max="32" width="0.75" style="2" customWidth="1"/>
    <col min="33" max="68" width="0.5" style="2" customWidth="1"/>
    <col min="69" max="76" width="0.375" style="2" customWidth="1"/>
    <col min="77" max="104" width="0.5" style="2" customWidth="1"/>
    <col min="105" max="125" width="0.375" style="2" customWidth="1"/>
    <col min="126" max="160" width="0.5" style="2" customWidth="1"/>
    <col min="161" max="161" width="1.125" style="2" customWidth="1"/>
    <col min="162" max="172" width="0.875" style="2" customWidth="1"/>
    <col min="173" max="173" width="1.25" style="2" customWidth="1"/>
    <col min="174" max="183" width="0.875" style="2" customWidth="1"/>
    <col min="184" max="16384" width="2.125" style="2"/>
  </cols>
  <sheetData>
    <row r="1" spans="1:180" ht="9.75" customHeight="1" x14ac:dyDescent="0.15">
      <c r="A1" s="164"/>
      <c r="B1" s="164"/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34"/>
      <c r="FI1" s="134"/>
      <c r="FJ1" s="134"/>
      <c r="FK1" s="134"/>
      <c r="FL1" s="134"/>
      <c r="FM1" s="134"/>
      <c r="FN1" s="134"/>
      <c r="FO1" s="133" t="s">
        <v>1</v>
      </c>
      <c r="FP1" s="133"/>
    </row>
    <row r="2" spans="1:180" ht="2.25" customHeight="1" x14ac:dyDescent="0.15">
      <c r="A2" s="164"/>
      <c r="B2" s="16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</row>
    <row r="3" spans="1:180" ht="6" customHeight="1" x14ac:dyDescent="0.15">
      <c r="A3" s="164"/>
      <c r="B3" s="164"/>
      <c r="C3" s="173" t="s">
        <v>2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9" t="s">
        <v>3</v>
      </c>
      <c r="O3" s="179"/>
      <c r="P3" s="179"/>
      <c r="Q3" s="179"/>
      <c r="R3" s="181"/>
      <c r="S3" s="181"/>
      <c r="T3" s="181"/>
      <c r="U3" s="181"/>
      <c r="V3" s="181"/>
      <c r="W3" s="181"/>
      <c r="X3" s="331" t="s">
        <v>4</v>
      </c>
      <c r="Y3" s="331"/>
      <c r="Z3" s="331"/>
      <c r="AA3" s="181"/>
      <c r="AB3" s="181"/>
      <c r="AC3" s="181"/>
      <c r="AD3" s="181"/>
      <c r="AE3" s="181"/>
      <c r="AF3" s="181"/>
      <c r="AG3" s="181"/>
      <c r="AH3" s="18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3"/>
      <c r="BY3" s="329">
        <v>-4121</v>
      </c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203" t="s">
        <v>5</v>
      </c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145" t="s">
        <v>6</v>
      </c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36"/>
    </row>
    <row r="4" spans="1:180" ht="6" customHeight="1" x14ac:dyDescent="0.15">
      <c r="A4" s="164"/>
      <c r="B4" s="164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80"/>
      <c r="O4" s="180"/>
      <c r="P4" s="180"/>
      <c r="Q4" s="180"/>
      <c r="R4" s="182"/>
      <c r="S4" s="182"/>
      <c r="T4" s="182"/>
      <c r="U4" s="182"/>
      <c r="V4" s="182"/>
      <c r="W4" s="182"/>
      <c r="X4" s="332"/>
      <c r="Y4" s="332"/>
      <c r="Z4" s="332"/>
      <c r="AA4" s="182"/>
      <c r="AB4" s="182"/>
      <c r="AC4" s="182"/>
      <c r="AD4" s="182"/>
      <c r="AE4" s="182"/>
      <c r="AF4" s="182"/>
      <c r="AG4" s="182"/>
      <c r="AH4" s="18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4"/>
      <c r="BY4" s="329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  <c r="CQ4" s="330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36"/>
    </row>
    <row r="5" spans="1:180" ht="6" customHeight="1" x14ac:dyDescent="0.15">
      <c r="A5" s="164"/>
      <c r="B5" s="164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80"/>
      <c r="O5" s="180"/>
      <c r="P5" s="180"/>
      <c r="Q5" s="180"/>
      <c r="R5" s="182"/>
      <c r="S5" s="182"/>
      <c r="T5" s="182"/>
      <c r="U5" s="182"/>
      <c r="V5" s="182"/>
      <c r="W5" s="182"/>
      <c r="X5" s="332"/>
      <c r="Y5" s="332"/>
      <c r="Z5" s="332"/>
      <c r="AA5" s="182"/>
      <c r="AB5" s="182"/>
      <c r="AC5" s="182"/>
      <c r="AD5" s="182"/>
      <c r="AE5" s="182"/>
      <c r="AF5" s="182"/>
      <c r="AG5" s="182"/>
      <c r="AH5" s="18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4"/>
      <c r="BY5" s="329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330"/>
      <c r="CM5" s="330"/>
      <c r="CN5" s="330"/>
      <c r="CO5" s="330"/>
      <c r="CP5" s="330"/>
      <c r="CQ5" s="330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36"/>
    </row>
    <row r="6" spans="1:180" ht="6" customHeight="1" x14ac:dyDescent="0.15">
      <c r="A6" s="164"/>
      <c r="B6" s="164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8"/>
      <c r="BY6" s="329"/>
      <c r="BZ6" s="330"/>
      <c r="CA6" s="330"/>
      <c r="CB6" s="330"/>
      <c r="CC6" s="330"/>
      <c r="CD6" s="330"/>
      <c r="CE6" s="330"/>
      <c r="CF6" s="330"/>
      <c r="CG6" s="330"/>
      <c r="CH6" s="330"/>
      <c r="CI6" s="330"/>
      <c r="CJ6" s="330"/>
      <c r="CK6" s="330"/>
      <c r="CL6" s="330"/>
      <c r="CM6" s="330"/>
      <c r="CN6" s="330"/>
      <c r="CO6" s="330"/>
      <c r="CP6" s="330"/>
      <c r="CQ6" s="330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145" t="s">
        <v>7</v>
      </c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36"/>
    </row>
    <row r="7" spans="1:180" ht="6" customHeight="1" x14ac:dyDescent="0.15">
      <c r="A7" s="164"/>
      <c r="B7" s="164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8"/>
      <c r="BY7" s="164"/>
      <c r="BZ7" s="164" t="s">
        <v>8</v>
      </c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36"/>
    </row>
    <row r="8" spans="1:180" ht="6" customHeight="1" x14ac:dyDescent="0.15">
      <c r="A8" s="164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8"/>
      <c r="BY8" s="16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36"/>
    </row>
    <row r="9" spans="1:180" ht="6" customHeight="1" x14ac:dyDescent="0.15">
      <c r="A9" s="164"/>
      <c r="B9" s="164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8"/>
      <c r="BY9" s="164"/>
      <c r="BZ9" s="190" t="s">
        <v>9</v>
      </c>
      <c r="CA9" s="191"/>
      <c r="CB9" s="191"/>
      <c r="CC9" s="191"/>
      <c r="CD9" s="191"/>
      <c r="CE9" s="191"/>
      <c r="CF9" s="191"/>
      <c r="CG9" s="191"/>
      <c r="CH9" s="191"/>
      <c r="CI9" s="192"/>
      <c r="CJ9" s="205" t="s">
        <v>10</v>
      </c>
      <c r="CK9" s="206"/>
      <c r="CL9" s="206"/>
      <c r="CM9" s="206"/>
      <c r="CN9" s="207"/>
      <c r="CO9" s="190" t="s">
        <v>11</v>
      </c>
      <c r="CP9" s="191"/>
      <c r="CQ9" s="191"/>
      <c r="CR9" s="191"/>
      <c r="CS9" s="191"/>
      <c r="CT9" s="191"/>
      <c r="CU9" s="191"/>
      <c r="CV9" s="191"/>
      <c r="CW9" s="191"/>
      <c r="CX9" s="192"/>
      <c r="CY9" s="190" t="s">
        <v>12</v>
      </c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2"/>
      <c r="EI9" s="219" t="s">
        <v>13</v>
      </c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1"/>
      <c r="EX9" s="565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</row>
    <row r="10" spans="1:180" ht="6" customHeight="1" x14ac:dyDescent="0.15">
      <c r="A10" s="164"/>
      <c r="B10" s="164"/>
      <c r="C10" s="183" t="s">
        <v>14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7"/>
      <c r="BY10" s="164"/>
      <c r="BZ10" s="193"/>
      <c r="CA10" s="194"/>
      <c r="CB10" s="194"/>
      <c r="CC10" s="194"/>
      <c r="CD10" s="194"/>
      <c r="CE10" s="194"/>
      <c r="CF10" s="194"/>
      <c r="CG10" s="194"/>
      <c r="CH10" s="194"/>
      <c r="CI10" s="195"/>
      <c r="CJ10" s="208"/>
      <c r="CK10" s="209"/>
      <c r="CL10" s="209"/>
      <c r="CM10" s="209"/>
      <c r="CN10" s="210"/>
      <c r="CO10" s="193"/>
      <c r="CP10" s="194"/>
      <c r="CQ10" s="194"/>
      <c r="CR10" s="194"/>
      <c r="CS10" s="194"/>
      <c r="CT10" s="194"/>
      <c r="CU10" s="194"/>
      <c r="CV10" s="194"/>
      <c r="CW10" s="194"/>
      <c r="CX10" s="195"/>
      <c r="CY10" s="193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5"/>
      <c r="EI10" s="221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5"/>
      <c r="EX10" s="565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</row>
    <row r="11" spans="1:180" ht="6" customHeight="1" x14ac:dyDescent="0.15">
      <c r="A11" s="164"/>
      <c r="B11" s="164"/>
      <c r="C11" s="183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7"/>
      <c r="BY11" s="164"/>
      <c r="BZ11" s="200">
        <v>2</v>
      </c>
      <c r="CA11" s="184"/>
      <c r="CB11" s="184"/>
      <c r="CC11" s="184"/>
      <c r="CD11" s="211"/>
      <c r="CE11" s="184">
        <v>2</v>
      </c>
      <c r="CF11" s="184"/>
      <c r="CG11" s="184"/>
      <c r="CH11" s="184"/>
      <c r="CI11" s="185"/>
      <c r="CJ11" s="200">
        <v>1</v>
      </c>
      <c r="CK11" s="184"/>
      <c r="CL11" s="184"/>
      <c r="CM11" s="184"/>
      <c r="CN11" s="185"/>
      <c r="CO11" s="200">
        <v>0</v>
      </c>
      <c r="CP11" s="184"/>
      <c r="CQ11" s="184"/>
      <c r="CR11" s="184"/>
      <c r="CS11" s="211"/>
      <c r="CT11" s="184">
        <v>7</v>
      </c>
      <c r="CU11" s="184"/>
      <c r="CV11" s="184"/>
      <c r="CW11" s="184"/>
      <c r="CX11" s="185"/>
      <c r="CY11" s="200">
        <v>9</v>
      </c>
      <c r="CZ11" s="184"/>
      <c r="DA11" s="184"/>
      <c r="DB11" s="184"/>
      <c r="DC11" s="184"/>
      <c r="DD11" s="211"/>
      <c r="DE11" s="184">
        <v>4</v>
      </c>
      <c r="DF11" s="184"/>
      <c r="DG11" s="184"/>
      <c r="DH11" s="184"/>
      <c r="DI11" s="184"/>
      <c r="DJ11" s="184"/>
      <c r="DK11" s="211"/>
      <c r="DL11" s="184">
        <v>8</v>
      </c>
      <c r="DM11" s="184"/>
      <c r="DN11" s="184"/>
      <c r="DO11" s="184"/>
      <c r="DP11" s="184"/>
      <c r="DQ11" s="184"/>
      <c r="DR11" s="211"/>
      <c r="DS11" s="184">
        <v>0</v>
      </c>
      <c r="DT11" s="184"/>
      <c r="DU11" s="184"/>
      <c r="DV11" s="184"/>
      <c r="DW11" s="184"/>
      <c r="DX11" s="211"/>
      <c r="DY11" s="184">
        <v>5</v>
      </c>
      <c r="DZ11" s="184"/>
      <c r="EA11" s="184"/>
      <c r="EB11" s="184"/>
      <c r="EC11" s="211"/>
      <c r="ED11" s="184">
        <v>5</v>
      </c>
      <c r="EE11" s="184"/>
      <c r="EF11" s="184"/>
      <c r="EG11" s="184"/>
      <c r="EH11" s="185"/>
      <c r="EI11" s="200"/>
      <c r="EJ11" s="184"/>
      <c r="EK11" s="184"/>
      <c r="EL11" s="184"/>
      <c r="EM11" s="211"/>
      <c r="EN11" s="184"/>
      <c r="EO11" s="184"/>
      <c r="EP11" s="184"/>
      <c r="EQ11" s="184"/>
      <c r="ER11" s="211"/>
      <c r="ES11" s="184"/>
      <c r="ET11" s="184"/>
      <c r="EU11" s="184"/>
      <c r="EV11" s="184"/>
      <c r="EW11" s="185"/>
      <c r="EX11" s="565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</row>
    <row r="12" spans="1:180" ht="6" customHeight="1" x14ac:dyDescent="0.15">
      <c r="A12" s="164"/>
      <c r="B12" s="164"/>
      <c r="C12" s="183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7"/>
      <c r="BY12" s="164"/>
      <c r="BZ12" s="201"/>
      <c r="CA12" s="186"/>
      <c r="CB12" s="186"/>
      <c r="CC12" s="186"/>
      <c r="CD12" s="212"/>
      <c r="CE12" s="186"/>
      <c r="CF12" s="186"/>
      <c r="CG12" s="186"/>
      <c r="CH12" s="186"/>
      <c r="CI12" s="187"/>
      <c r="CJ12" s="201"/>
      <c r="CK12" s="186"/>
      <c r="CL12" s="186"/>
      <c r="CM12" s="186"/>
      <c r="CN12" s="187"/>
      <c r="CO12" s="201"/>
      <c r="CP12" s="186"/>
      <c r="CQ12" s="186"/>
      <c r="CR12" s="186"/>
      <c r="CS12" s="212"/>
      <c r="CT12" s="186"/>
      <c r="CU12" s="186"/>
      <c r="CV12" s="186"/>
      <c r="CW12" s="186"/>
      <c r="CX12" s="187"/>
      <c r="CY12" s="201"/>
      <c r="CZ12" s="186"/>
      <c r="DA12" s="186"/>
      <c r="DB12" s="186"/>
      <c r="DC12" s="186"/>
      <c r="DD12" s="212"/>
      <c r="DE12" s="186"/>
      <c r="DF12" s="186"/>
      <c r="DG12" s="186"/>
      <c r="DH12" s="186"/>
      <c r="DI12" s="186"/>
      <c r="DJ12" s="186"/>
      <c r="DK12" s="212"/>
      <c r="DL12" s="186"/>
      <c r="DM12" s="186"/>
      <c r="DN12" s="186"/>
      <c r="DO12" s="186"/>
      <c r="DP12" s="186"/>
      <c r="DQ12" s="186"/>
      <c r="DR12" s="212"/>
      <c r="DS12" s="186"/>
      <c r="DT12" s="186"/>
      <c r="DU12" s="186"/>
      <c r="DV12" s="186"/>
      <c r="DW12" s="186"/>
      <c r="DX12" s="212"/>
      <c r="DY12" s="186"/>
      <c r="DZ12" s="186"/>
      <c r="EA12" s="186"/>
      <c r="EB12" s="186"/>
      <c r="EC12" s="212"/>
      <c r="ED12" s="186"/>
      <c r="EE12" s="186"/>
      <c r="EF12" s="186"/>
      <c r="EG12" s="186"/>
      <c r="EH12" s="187"/>
      <c r="EI12" s="201"/>
      <c r="EJ12" s="186"/>
      <c r="EK12" s="186"/>
      <c r="EL12" s="186"/>
      <c r="EM12" s="212"/>
      <c r="EN12" s="186"/>
      <c r="EO12" s="186"/>
      <c r="EP12" s="186"/>
      <c r="EQ12" s="186"/>
      <c r="ER12" s="212"/>
      <c r="ES12" s="186"/>
      <c r="ET12" s="186"/>
      <c r="EU12" s="186"/>
      <c r="EV12" s="186"/>
      <c r="EW12" s="187"/>
      <c r="EX12" s="565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</row>
    <row r="13" spans="1:180" ht="6" customHeight="1" x14ac:dyDescent="0.15">
      <c r="A13" s="164"/>
      <c r="B13" s="164"/>
      <c r="C13" s="183" t="s">
        <v>15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6" t="s">
        <v>16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7"/>
      <c r="BY13" s="164"/>
      <c r="BZ13" s="202"/>
      <c r="CA13" s="188"/>
      <c r="CB13" s="188"/>
      <c r="CC13" s="188"/>
      <c r="CD13" s="213"/>
      <c r="CE13" s="188"/>
      <c r="CF13" s="188"/>
      <c r="CG13" s="188"/>
      <c r="CH13" s="188"/>
      <c r="CI13" s="189"/>
      <c r="CJ13" s="202"/>
      <c r="CK13" s="188"/>
      <c r="CL13" s="188"/>
      <c r="CM13" s="188"/>
      <c r="CN13" s="189"/>
      <c r="CO13" s="202"/>
      <c r="CP13" s="188"/>
      <c r="CQ13" s="188"/>
      <c r="CR13" s="188"/>
      <c r="CS13" s="213"/>
      <c r="CT13" s="188"/>
      <c r="CU13" s="188"/>
      <c r="CV13" s="188"/>
      <c r="CW13" s="188"/>
      <c r="CX13" s="189"/>
      <c r="CY13" s="202"/>
      <c r="CZ13" s="188"/>
      <c r="DA13" s="188"/>
      <c r="DB13" s="188"/>
      <c r="DC13" s="188"/>
      <c r="DD13" s="213"/>
      <c r="DE13" s="188"/>
      <c r="DF13" s="188"/>
      <c r="DG13" s="188"/>
      <c r="DH13" s="188"/>
      <c r="DI13" s="188"/>
      <c r="DJ13" s="188"/>
      <c r="DK13" s="213"/>
      <c r="DL13" s="188"/>
      <c r="DM13" s="188"/>
      <c r="DN13" s="188"/>
      <c r="DO13" s="188"/>
      <c r="DP13" s="188"/>
      <c r="DQ13" s="188"/>
      <c r="DR13" s="213"/>
      <c r="DS13" s="188"/>
      <c r="DT13" s="188"/>
      <c r="DU13" s="188"/>
      <c r="DV13" s="188"/>
      <c r="DW13" s="188"/>
      <c r="DX13" s="213"/>
      <c r="DY13" s="188"/>
      <c r="DZ13" s="188"/>
      <c r="EA13" s="188"/>
      <c r="EB13" s="188"/>
      <c r="EC13" s="213"/>
      <c r="ED13" s="188"/>
      <c r="EE13" s="188"/>
      <c r="EF13" s="188"/>
      <c r="EG13" s="188"/>
      <c r="EH13" s="189"/>
      <c r="EI13" s="202"/>
      <c r="EJ13" s="188"/>
      <c r="EK13" s="188"/>
      <c r="EL13" s="188"/>
      <c r="EM13" s="213"/>
      <c r="EN13" s="188"/>
      <c r="EO13" s="188"/>
      <c r="EP13" s="188"/>
      <c r="EQ13" s="188"/>
      <c r="ER13" s="213"/>
      <c r="ES13" s="188"/>
      <c r="ET13" s="188"/>
      <c r="EU13" s="188"/>
      <c r="EV13" s="188"/>
      <c r="EW13" s="189"/>
      <c r="EX13" s="565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</row>
    <row r="14" spans="1:180" ht="6" customHeight="1" x14ac:dyDescent="0.15">
      <c r="A14" s="164"/>
      <c r="B14" s="164"/>
      <c r="C14" s="183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7"/>
      <c r="BY14" s="164"/>
      <c r="BZ14" s="198" t="s">
        <v>17</v>
      </c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214" t="s">
        <v>131</v>
      </c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</row>
    <row r="15" spans="1:180" ht="9.75" customHeight="1" x14ac:dyDescent="0.15">
      <c r="A15" s="164"/>
      <c r="B15" s="164"/>
      <c r="C15" s="22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5"/>
      <c r="BY15" s="164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</row>
    <row r="16" spans="1:180" ht="11.25" customHeight="1" x14ac:dyDescent="0.15">
      <c r="A16" s="164"/>
      <c r="B16" s="164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164" t="s">
        <v>18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164"/>
      <c r="BZ16" s="286" t="s">
        <v>19</v>
      </c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7" t="s">
        <v>132</v>
      </c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164"/>
      <c r="FF16" s="164"/>
      <c r="FG16" s="164"/>
      <c r="FH16" s="164"/>
      <c r="FI16" s="146">
        <v>0</v>
      </c>
      <c r="FJ16" s="146"/>
      <c r="FK16" s="146"/>
      <c r="FL16" s="146"/>
      <c r="FM16" s="146">
        <v>0</v>
      </c>
      <c r="FN16" s="146"/>
      <c r="FO16" s="146"/>
      <c r="FP16" s="146"/>
      <c r="FQ16" s="146"/>
      <c r="FR16" s="146"/>
      <c r="FS16" s="146"/>
      <c r="FT16" s="146"/>
    </row>
    <row r="17" spans="1:176" ht="2.25" customHeight="1" thickBot="1" x14ac:dyDescent="0.2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  <c r="CX17" s="164"/>
      <c r="CY17" s="164"/>
      <c r="CZ17" s="164"/>
      <c r="DA17" s="164"/>
      <c r="DB17" s="164"/>
      <c r="DC17" s="164"/>
      <c r="DD17" s="164"/>
      <c r="DE17" s="164"/>
      <c r="DF17" s="164"/>
      <c r="DG17" s="164"/>
      <c r="DH17" s="164"/>
      <c r="DI17" s="164"/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64"/>
      <c r="DV17" s="164"/>
      <c r="DW17" s="164"/>
      <c r="DX17" s="164"/>
      <c r="DY17" s="164"/>
      <c r="DZ17" s="164"/>
      <c r="EA17" s="164"/>
      <c r="EB17" s="164"/>
      <c r="EC17" s="164"/>
      <c r="ED17" s="164"/>
      <c r="EE17" s="164"/>
      <c r="EF17" s="164"/>
      <c r="EG17" s="164"/>
      <c r="EH17" s="164"/>
      <c r="EI17" s="164"/>
      <c r="EJ17" s="164"/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</row>
    <row r="18" spans="1:176" ht="5.25" customHeight="1" x14ac:dyDescent="0.15">
      <c r="A18" s="164"/>
      <c r="B18" s="164"/>
      <c r="C18" s="479" t="s">
        <v>20</v>
      </c>
      <c r="D18" s="479"/>
      <c r="E18" s="479"/>
      <c r="F18" s="479"/>
      <c r="G18" s="457" t="s">
        <v>21</v>
      </c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79" t="s">
        <v>22</v>
      </c>
      <c r="AD18" s="479"/>
      <c r="AE18" s="479"/>
      <c r="AF18" s="480"/>
      <c r="AG18" s="579" t="s">
        <v>23</v>
      </c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35"/>
      <c r="BA18" s="435"/>
      <c r="BB18" s="435"/>
      <c r="BC18" s="435"/>
      <c r="BD18" s="435"/>
      <c r="BE18" s="435"/>
      <c r="BF18" s="435"/>
      <c r="BG18" s="435"/>
      <c r="BH18" s="435"/>
      <c r="BI18" s="435"/>
      <c r="BJ18" s="435"/>
      <c r="BK18" s="435"/>
      <c r="BL18" s="435"/>
      <c r="BM18" s="435"/>
      <c r="BN18" s="435"/>
      <c r="BO18" s="435"/>
      <c r="BP18" s="435"/>
      <c r="BQ18" s="466" t="s">
        <v>24</v>
      </c>
      <c r="BR18" s="466"/>
      <c r="BS18" s="466"/>
      <c r="BT18" s="466"/>
      <c r="BU18" s="466"/>
      <c r="BV18" s="466"/>
      <c r="BW18" s="466"/>
      <c r="BX18" s="466"/>
      <c r="BY18" s="435" t="s">
        <v>25</v>
      </c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5"/>
      <c r="CK18" s="435"/>
      <c r="CL18" s="435"/>
      <c r="CM18" s="435"/>
      <c r="CN18" s="435"/>
      <c r="CO18" s="435"/>
      <c r="CP18" s="435"/>
      <c r="CQ18" s="435"/>
      <c r="CR18" s="435"/>
      <c r="CS18" s="435"/>
      <c r="CT18" s="435"/>
      <c r="CU18" s="435"/>
      <c r="CV18" s="435"/>
      <c r="CW18" s="435"/>
      <c r="CX18" s="435"/>
      <c r="CY18" s="435"/>
      <c r="CZ18" s="436"/>
      <c r="DA18" s="574" t="s">
        <v>26</v>
      </c>
      <c r="DB18" s="154"/>
      <c r="DC18" s="154"/>
      <c r="DD18" s="154"/>
      <c r="DE18" s="154"/>
      <c r="DF18" s="154"/>
      <c r="DG18" s="154"/>
      <c r="DH18" s="154"/>
      <c r="DI18" s="154"/>
      <c r="DJ18" s="154"/>
      <c r="DK18" s="154" t="s">
        <v>27</v>
      </c>
      <c r="DL18" s="154"/>
      <c r="DM18" s="154"/>
      <c r="DN18" s="154"/>
      <c r="DO18" s="154"/>
      <c r="DP18" s="154"/>
      <c r="DQ18" s="154"/>
      <c r="DR18" s="154"/>
      <c r="DS18" s="154"/>
      <c r="DT18" s="154"/>
      <c r="DU18" s="135" t="s">
        <v>28</v>
      </c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6"/>
      <c r="FE18" s="288" t="s">
        <v>29</v>
      </c>
      <c r="FF18" s="289"/>
      <c r="FG18" s="289"/>
      <c r="FH18" s="289"/>
      <c r="FI18" s="289"/>
      <c r="FJ18" s="289"/>
      <c r="FK18" s="289"/>
      <c r="FL18" s="289"/>
      <c r="FM18" s="289"/>
      <c r="FN18" s="566"/>
      <c r="FO18" s="566"/>
      <c r="FP18" s="566"/>
      <c r="FQ18" s="569" t="s">
        <v>30</v>
      </c>
      <c r="FR18" s="569"/>
      <c r="FS18" s="569"/>
      <c r="FT18" s="570"/>
    </row>
    <row r="19" spans="1:176" ht="5.25" customHeight="1" x14ac:dyDescent="0.15">
      <c r="A19" s="164"/>
      <c r="B19" s="164"/>
      <c r="C19" s="467"/>
      <c r="D19" s="467"/>
      <c r="E19" s="467"/>
      <c r="F19" s="46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67"/>
      <c r="AD19" s="467"/>
      <c r="AE19" s="467"/>
      <c r="AF19" s="481"/>
      <c r="AG19" s="580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467"/>
      <c r="BR19" s="467"/>
      <c r="BS19" s="467"/>
      <c r="BT19" s="467"/>
      <c r="BU19" s="467"/>
      <c r="BV19" s="467"/>
      <c r="BW19" s="467"/>
      <c r="BX19" s="467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437"/>
      <c r="DA19" s="384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6"/>
      <c r="FE19" s="290"/>
      <c r="FF19" s="291"/>
      <c r="FG19" s="291"/>
      <c r="FH19" s="291"/>
      <c r="FI19" s="291"/>
      <c r="FJ19" s="291"/>
      <c r="FK19" s="291"/>
      <c r="FL19" s="291"/>
      <c r="FM19" s="291"/>
      <c r="FN19" s="567"/>
      <c r="FO19" s="567"/>
      <c r="FP19" s="567"/>
      <c r="FQ19" s="75"/>
      <c r="FR19" s="75"/>
      <c r="FS19" s="75"/>
      <c r="FT19" s="571"/>
    </row>
    <row r="20" spans="1:176" ht="5.25" customHeight="1" x14ac:dyDescent="0.15">
      <c r="A20" s="164"/>
      <c r="B20" s="164"/>
      <c r="C20" s="468" t="s">
        <v>31</v>
      </c>
      <c r="D20" s="468"/>
      <c r="E20" s="468"/>
      <c r="F20" s="468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68" t="s">
        <v>32</v>
      </c>
      <c r="AD20" s="468"/>
      <c r="AE20" s="468"/>
      <c r="AF20" s="477"/>
      <c r="AG20" s="580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468" t="s">
        <v>33</v>
      </c>
      <c r="BR20" s="468"/>
      <c r="BS20" s="468"/>
      <c r="BT20" s="468"/>
      <c r="BU20" s="468"/>
      <c r="BV20" s="468"/>
      <c r="BW20" s="468"/>
      <c r="BX20" s="468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437"/>
      <c r="DA20" s="575" t="s">
        <v>34</v>
      </c>
      <c r="DB20" s="576"/>
      <c r="DC20" s="576"/>
      <c r="DD20" s="576"/>
      <c r="DE20" s="576"/>
      <c r="DF20" s="576"/>
      <c r="DG20" s="576"/>
      <c r="DH20" s="576"/>
      <c r="DI20" s="576"/>
      <c r="DJ20" s="577"/>
      <c r="DK20" s="156" t="s">
        <v>35</v>
      </c>
      <c r="DL20" s="156"/>
      <c r="DM20" s="156"/>
      <c r="DN20" s="156"/>
      <c r="DO20" s="156"/>
      <c r="DP20" s="156"/>
      <c r="DQ20" s="156"/>
      <c r="DR20" s="156"/>
      <c r="DS20" s="156"/>
      <c r="DT20" s="156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6"/>
      <c r="FE20" s="290"/>
      <c r="FF20" s="291"/>
      <c r="FG20" s="291"/>
      <c r="FH20" s="291"/>
      <c r="FI20" s="291"/>
      <c r="FJ20" s="291"/>
      <c r="FK20" s="291"/>
      <c r="FL20" s="291"/>
      <c r="FM20" s="291"/>
      <c r="FN20" s="567"/>
      <c r="FO20" s="567"/>
      <c r="FP20" s="567"/>
      <c r="FQ20" s="75"/>
      <c r="FR20" s="75"/>
      <c r="FS20" s="75"/>
      <c r="FT20" s="571"/>
    </row>
    <row r="21" spans="1:176" ht="5.25" customHeight="1" x14ac:dyDescent="0.15">
      <c r="A21" s="164"/>
      <c r="B21" s="164"/>
      <c r="C21" s="469"/>
      <c r="D21" s="469"/>
      <c r="E21" s="469"/>
      <c r="F21" s="469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69"/>
      <c r="AD21" s="469"/>
      <c r="AE21" s="469"/>
      <c r="AF21" s="478"/>
      <c r="AG21" s="580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469"/>
      <c r="BR21" s="469"/>
      <c r="BS21" s="469"/>
      <c r="BT21" s="469"/>
      <c r="BU21" s="469"/>
      <c r="BV21" s="469"/>
      <c r="BW21" s="469"/>
      <c r="BX21" s="469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437"/>
      <c r="DA21" s="578"/>
      <c r="DB21" s="209"/>
      <c r="DC21" s="209"/>
      <c r="DD21" s="209"/>
      <c r="DE21" s="209"/>
      <c r="DF21" s="209"/>
      <c r="DG21" s="209"/>
      <c r="DH21" s="209"/>
      <c r="DI21" s="209"/>
      <c r="DJ21" s="210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6"/>
      <c r="FE21" s="290"/>
      <c r="FF21" s="291"/>
      <c r="FG21" s="291"/>
      <c r="FH21" s="291"/>
      <c r="FI21" s="291"/>
      <c r="FJ21" s="291"/>
      <c r="FK21" s="291"/>
      <c r="FL21" s="291"/>
      <c r="FM21" s="291"/>
      <c r="FN21" s="567"/>
      <c r="FO21" s="567"/>
      <c r="FP21" s="567"/>
      <c r="FQ21" s="75"/>
      <c r="FR21" s="75"/>
      <c r="FS21" s="75"/>
      <c r="FT21" s="571"/>
    </row>
    <row r="22" spans="1:176" ht="9.75" customHeight="1" thickBot="1" x14ac:dyDescent="0.2">
      <c r="A22" s="164"/>
      <c r="B22" s="164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74" t="s">
        <v>36</v>
      </c>
      <c r="AD22" s="475"/>
      <c r="AE22" s="475"/>
      <c r="AF22" s="476"/>
      <c r="AG22" s="470" t="s">
        <v>37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 t="s">
        <v>38</v>
      </c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471"/>
      <c r="DA22" s="465"/>
      <c r="DB22" s="137"/>
      <c r="DC22" s="137"/>
      <c r="DD22" s="137"/>
      <c r="DE22" s="137"/>
      <c r="DF22" s="137"/>
      <c r="DG22" s="137"/>
      <c r="DH22" s="137"/>
      <c r="DI22" s="137"/>
      <c r="DJ22" s="137"/>
      <c r="DK22" s="564"/>
      <c r="DL22" s="564"/>
      <c r="DM22" s="564"/>
      <c r="DN22" s="564"/>
      <c r="DO22" s="564"/>
      <c r="DP22" s="564"/>
      <c r="DQ22" s="564"/>
      <c r="DR22" s="564"/>
      <c r="DS22" s="564"/>
      <c r="DT22" s="564"/>
      <c r="DU22" s="137" t="s">
        <v>37</v>
      </c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8"/>
      <c r="FE22" s="292"/>
      <c r="FF22" s="293"/>
      <c r="FG22" s="293"/>
      <c r="FH22" s="293"/>
      <c r="FI22" s="293"/>
      <c r="FJ22" s="293"/>
      <c r="FK22" s="293"/>
      <c r="FL22" s="293"/>
      <c r="FM22" s="293"/>
      <c r="FN22" s="568"/>
      <c r="FO22" s="568"/>
      <c r="FP22" s="568"/>
      <c r="FQ22" s="572"/>
      <c r="FR22" s="572"/>
      <c r="FS22" s="572"/>
      <c r="FT22" s="573"/>
    </row>
    <row r="23" spans="1:176" ht="6" customHeight="1" x14ac:dyDescent="0.15">
      <c r="A23" s="26" t="str">
        <f>C23</f>
        <v>31</v>
      </c>
      <c r="B23" s="2">
        <f>MATCH(C23,Q料率_業種一括有期・建設!B1:B10)</f>
        <v>2</v>
      </c>
      <c r="C23" s="337" t="s">
        <v>39</v>
      </c>
      <c r="D23" s="338"/>
      <c r="E23" s="338"/>
      <c r="F23" s="339"/>
      <c r="G23" s="355" t="s">
        <v>40</v>
      </c>
      <c r="H23" s="356"/>
      <c r="I23" s="356"/>
      <c r="J23" s="357"/>
      <c r="K23" s="346" t="s">
        <v>41</v>
      </c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8"/>
      <c r="AC23" s="255" t="s">
        <v>42</v>
      </c>
      <c r="AD23" s="255"/>
      <c r="AE23" s="255"/>
      <c r="AF23" s="460"/>
      <c r="AG23" s="456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8"/>
      <c r="BQ23" s="255">
        <f ca="1">IF(C23="","",INDIRECT("Q料率_業種一括有期・建設!$H$"&amp; B23,TRUE))</f>
        <v>18</v>
      </c>
      <c r="BR23" s="255"/>
      <c r="BS23" s="255"/>
      <c r="BT23" s="255"/>
      <c r="BU23" s="255"/>
      <c r="BV23" s="255"/>
      <c r="BW23" s="255"/>
      <c r="BX23" s="255"/>
      <c r="BY23" s="444"/>
      <c r="BZ23" s="445"/>
      <c r="CA23" s="445"/>
      <c r="CB23" s="445"/>
      <c r="CC23" s="445"/>
      <c r="CD23" s="445"/>
      <c r="CE23" s="445"/>
      <c r="CF23" s="445"/>
      <c r="CG23" s="445"/>
      <c r="CH23" s="445"/>
      <c r="CI23" s="445"/>
      <c r="CJ23" s="445"/>
      <c r="CK23" s="445"/>
      <c r="CL23" s="445"/>
      <c r="CM23" s="445"/>
      <c r="CN23" s="445"/>
      <c r="CO23" s="445"/>
      <c r="CP23" s="445"/>
      <c r="CQ23" s="445"/>
      <c r="CR23" s="445"/>
      <c r="CS23" s="445"/>
      <c r="CT23" s="445"/>
      <c r="CU23" s="445"/>
      <c r="CV23" s="445"/>
      <c r="CW23" s="445"/>
      <c r="CX23" s="445"/>
      <c r="CY23" s="445"/>
      <c r="CZ23" s="446"/>
      <c r="DA23" s="171">
        <f ca="1">IF(C23="","",INDIRECT("Q料率_業種一括有期・建設!$D$"&amp;B23,TRUE))</f>
        <v>89</v>
      </c>
      <c r="DB23" s="172"/>
      <c r="DC23" s="172"/>
      <c r="DD23" s="172"/>
      <c r="DE23" s="172"/>
      <c r="DF23" s="172"/>
      <c r="DG23" s="172"/>
      <c r="DH23" s="172"/>
      <c r="DI23" s="172"/>
      <c r="DJ23" s="172"/>
      <c r="DK23" s="148"/>
      <c r="DL23" s="149"/>
      <c r="DM23" s="149"/>
      <c r="DN23" s="149"/>
      <c r="DO23" s="149"/>
      <c r="DP23" s="149"/>
      <c r="DQ23" s="149"/>
      <c r="DR23" s="149"/>
      <c r="DS23" s="149"/>
      <c r="DT23" s="150"/>
      <c r="DU23" s="165">
        <f ca="1">ROUNDDOWN(IF(DK23="",BY23*DA23,BY23*DK23),0)</f>
        <v>0</v>
      </c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7"/>
      <c r="FE23" s="294" t="s">
        <v>43</v>
      </c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6"/>
    </row>
    <row r="24" spans="1:176" ht="6" customHeight="1" x14ac:dyDescent="0.15">
      <c r="A24" s="25"/>
      <c r="C24" s="340"/>
      <c r="D24" s="341"/>
      <c r="E24" s="341"/>
      <c r="F24" s="342"/>
      <c r="G24" s="358"/>
      <c r="H24" s="359"/>
      <c r="I24" s="359"/>
      <c r="J24" s="360"/>
      <c r="K24" s="349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1"/>
      <c r="AC24" s="255"/>
      <c r="AD24" s="255"/>
      <c r="AE24" s="255"/>
      <c r="AF24" s="460"/>
      <c r="AG24" s="239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1"/>
      <c r="BQ24" s="255"/>
      <c r="BR24" s="255"/>
      <c r="BS24" s="255"/>
      <c r="BT24" s="255"/>
      <c r="BU24" s="255"/>
      <c r="BV24" s="255"/>
      <c r="BW24" s="255"/>
      <c r="BX24" s="255"/>
      <c r="BY24" s="447"/>
      <c r="BZ24" s="448"/>
      <c r="CA24" s="448"/>
      <c r="CB24" s="448"/>
      <c r="CC24" s="448"/>
      <c r="CD24" s="448"/>
      <c r="CE24" s="448"/>
      <c r="CF24" s="448"/>
      <c r="CG24" s="448"/>
      <c r="CH24" s="448"/>
      <c r="CI24" s="448"/>
      <c r="CJ24" s="448"/>
      <c r="CK24" s="448"/>
      <c r="CL24" s="448"/>
      <c r="CM24" s="448"/>
      <c r="CN24" s="448"/>
      <c r="CO24" s="448"/>
      <c r="CP24" s="448"/>
      <c r="CQ24" s="448"/>
      <c r="CR24" s="448"/>
      <c r="CS24" s="448"/>
      <c r="CT24" s="448"/>
      <c r="CU24" s="448"/>
      <c r="CV24" s="448"/>
      <c r="CW24" s="448"/>
      <c r="CX24" s="448"/>
      <c r="CY24" s="448"/>
      <c r="CZ24" s="449"/>
      <c r="DA24" s="171"/>
      <c r="DB24" s="172"/>
      <c r="DC24" s="172"/>
      <c r="DD24" s="172"/>
      <c r="DE24" s="172"/>
      <c r="DF24" s="172"/>
      <c r="DG24" s="172"/>
      <c r="DH24" s="172"/>
      <c r="DI24" s="172"/>
      <c r="DJ24" s="172"/>
      <c r="DK24" s="151"/>
      <c r="DL24" s="152"/>
      <c r="DM24" s="152"/>
      <c r="DN24" s="152"/>
      <c r="DO24" s="152"/>
      <c r="DP24" s="152"/>
      <c r="DQ24" s="152"/>
      <c r="DR24" s="152"/>
      <c r="DS24" s="152"/>
      <c r="DT24" s="153"/>
      <c r="DU24" s="168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70"/>
      <c r="FE24" s="297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9"/>
    </row>
    <row r="25" spans="1:176" ht="6" customHeight="1" x14ac:dyDescent="0.15">
      <c r="A25" s="25"/>
      <c r="C25" s="340"/>
      <c r="D25" s="341"/>
      <c r="E25" s="341"/>
      <c r="F25" s="342"/>
      <c r="G25" s="358"/>
      <c r="H25" s="359"/>
      <c r="I25" s="359"/>
      <c r="J25" s="360"/>
      <c r="K25" s="349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1"/>
      <c r="AC25" s="461" t="s">
        <v>44</v>
      </c>
      <c r="AD25" s="461"/>
      <c r="AE25" s="461"/>
      <c r="AF25" s="462"/>
      <c r="AG25" s="230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2"/>
      <c r="BQ25" s="255">
        <f ca="1">IF(C23="","",INDIRECT("Q料率_業種一括有期・建設!$I$"&amp; B23,TRUE))</f>
        <v>18</v>
      </c>
      <c r="BR25" s="255"/>
      <c r="BS25" s="255"/>
      <c r="BT25" s="255"/>
      <c r="BU25" s="255"/>
      <c r="BV25" s="255"/>
      <c r="BW25" s="255"/>
      <c r="BX25" s="255"/>
      <c r="BY25" s="249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1"/>
      <c r="DA25" s="171">
        <f ca="1">IF(C23="","",INDIRECT("Q料率_業種一括有期・建設!$E$"&amp;B23,TRUE))</f>
        <v>89</v>
      </c>
      <c r="DB25" s="172"/>
      <c r="DC25" s="172"/>
      <c r="DD25" s="172"/>
      <c r="DE25" s="172"/>
      <c r="DF25" s="172"/>
      <c r="DG25" s="172"/>
      <c r="DH25" s="172"/>
      <c r="DI25" s="172"/>
      <c r="DJ25" s="172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58">
        <f ca="1">ROUNDDOWN(IF(DK25="",BY25*DA25,BY25*DK25),0)</f>
        <v>0</v>
      </c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60"/>
      <c r="FE25" s="297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9"/>
    </row>
    <row r="26" spans="1:176" ht="6" customHeight="1" x14ac:dyDescent="0.15">
      <c r="A26" s="25"/>
      <c r="C26" s="340"/>
      <c r="D26" s="341"/>
      <c r="E26" s="341"/>
      <c r="F26" s="342"/>
      <c r="G26" s="358"/>
      <c r="H26" s="359"/>
      <c r="I26" s="359"/>
      <c r="J26" s="360"/>
      <c r="K26" s="349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1"/>
      <c r="AC26" s="461"/>
      <c r="AD26" s="461"/>
      <c r="AE26" s="461"/>
      <c r="AF26" s="462"/>
      <c r="AG26" s="233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5"/>
      <c r="BQ26" s="255"/>
      <c r="BR26" s="255"/>
      <c r="BS26" s="255"/>
      <c r="BT26" s="255"/>
      <c r="BU26" s="255"/>
      <c r="BV26" s="255"/>
      <c r="BW26" s="255"/>
      <c r="BX26" s="255"/>
      <c r="BY26" s="252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3"/>
      <c r="CN26" s="253"/>
      <c r="CO26" s="253"/>
      <c r="CP26" s="253"/>
      <c r="CQ26" s="253"/>
      <c r="CR26" s="253"/>
      <c r="CS26" s="253"/>
      <c r="CT26" s="253"/>
      <c r="CU26" s="253"/>
      <c r="CV26" s="253"/>
      <c r="CW26" s="253"/>
      <c r="CX26" s="253"/>
      <c r="CY26" s="253"/>
      <c r="CZ26" s="254"/>
      <c r="DA26" s="171"/>
      <c r="DB26" s="172"/>
      <c r="DC26" s="172"/>
      <c r="DD26" s="172"/>
      <c r="DE26" s="172"/>
      <c r="DF26" s="172"/>
      <c r="DG26" s="172"/>
      <c r="DH26" s="172"/>
      <c r="DI26" s="172"/>
      <c r="DJ26" s="172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61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3"/>
      <c r="FE26" s="8"/>
      <c r="FF26" s="7"/>
      <c r="FG26" s="7"/>
      <c r="FH26" s="7"/>
      <c r="FI26" s="7"/>
      <c r="FJ26" s="7"/>
      <c r="FK26" s="111"/>
      <c r="FL26" s="112"/>
      <c r="FM26" s="112"/>
      <c r="FN26" s="112"/>
      <c r="FO26" s="113"/>
      <c r="FP26" s="7"/>
      <c r="FQ26" s="6"/>
      <c r="FR26" s="6"/>
      <c r="FS26" s="7"/>
      <c r="FT26" s="9"/>
    </row>
    <row r="27" spans="1:176" ht="6" customHeight="1" x14ac:dyDescent="0.15">
      <c r="A27" s="25"/>
      <c r="C27" s="340"/>
      <c r="D27" s="341"/>
      <c r="E27" s="341"/>
      <c r="F27" s="342"/>
      <c r="G27" s="358"/>
      <c r="H27" s="359"/>
      <c r="I27" s="359"/>
      <c r="J27" s="360"/>
      <c r="K27" s="349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1"/>
      <c r="AC27" s="463" t="s">
        <v>45</v>
      </c>
      <c r="AD27" s="463"/>
      <c r="AE27" s="463"/>
      <c r="AF27" s="464"/>
      <c r="AG27" s="236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8"/>
      <c r="BQ27" s="255">
        <f ca="1">IF(C23="","",INDIRECT("Q料率_業種一括有期・建設!$J$"&amp; B23,TRUE))</f>
        <v>19</v>
      </c>
      <c r="BR27" s="255"/>
      <c r="BS27" s="255"/>
      <c r="BT27" s="255"/>
      <c r="BU27" s="255"/>
      <c r="BV27" s="255"/>
      <c r="BW27" s="255"/>
      <c r="BX27" s="255"/>
      <c r="BY27" s="438"/>
      <c r="BZ27" s="439"/>
      <c r="CA27" s="439"/>
      <c r="CB27" s="439"/>
      <c r="CC27" s="439"/>
      <c r="CD27" s="439"/>
      <c r="CE27" s="439"/>
      <c r="CF27" s="439"/>
      <c r="CG27" s="439"/>
      <c r="CH27" s="439"/>
      <c r="CI27" s="439"/>
      <c r="CJ27" s="439"/>
      <c r="CK27" s="439"/>
      <c r="CL27" s="439"/>
      <c r="CM27" s="439"/>
      <c r="CN27" s="439"/>
      <c r="CO27" s="439"/>
      <c r="CP27" s="439"/>
      <c r="CQ27" s="439"/>
      <c r="CR27" s="439"/>
      <c r="CS27" s="439"/>
      <c r="CT27" s="439"/>
      <c r="CU27" s="439"/>
      <c r="CV27" s="439"/>
      <c r="CW27" s="439"/>
      <c r="CX27" s="439"/>
      <c r="CY27" s="439"/>
      <c r="CZ27" s="440"/>
      <c r="DA27" s="171">
        <f ca="1">IF(C23="","",INDIRECT("Q料率_業種一括有期・建設!$F$"&amp;B23,TRUE))</f>
        <v>79</v>
      </c>
      <c r="DB27" s="172"/>
      <c r="DC27" s="172"/>
      <c r="DD27" s="172"/>
      <c r="DE27" s="172"/>
      <c r="DF27" s="172"/>
      <c r="DG27" s="172"/>
      <c r="DH27" s="172"/>
      <c r="DI27" s="172"/>
      <c r="DJ27" s="172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39">
        <f ca="1">ROUNDDOWN(IF(DK27="",BY27*DA27,BY27*DK27),0)</f>
        <v>0</v>
      </c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1"/>
      <c r="FE27" s="8"/>
      <c r="FF27" s="7"/>
      <c r="FG27" s="7"/>
      <c r="FH27" s="7"/>
      <c r="FI27" s="7"/>
      <c r="FJ27" s="7"/>
      <c r="FK27" s="114"/>
      <c r="FL27" s="115"/>
      <c r="FM27" s="115"/>
      <c r="FN27" s="115"/>
      <c r="FO27" s="116"/>
      <c r="FP27" s="102" t="s">
        <v>46</v>
      </c>
      <c r="FQ27" s="102"/>
      <c r="FR27" s="102"/>
      <c r="FS27" s="7"/>
      <c r="FT27" s="9"/>
    </row>
    <row r="28" spans="1:176" ht="6" customHeight="1" x14ac:dyDescent="0.15">
      <c r="A28" s="25"/>
      <c r="C28" s="340"/>
      <c r="D28" s="341"/>
      <c r="E28" s="341"/>
      <c r="F28" s="342"/>
      <c r="G28" s="358"/>
      <c r="H28" s="359"/>
      <c r="I28" s="359"/>
      <c r="J28" s="360"/>
      <c r="K28" s="349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1"/>
      <c r="AC28" s="463"/>
      <c r="AD28" s="463"/>
      <c r="AE28" s="463"/>
      <c r="AF28" s="464"/>
      <c r="AG28" s="239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1"/>
      <c r="BQ28" s="255"/>
      <c r="BR28" s="255"/>
      <c r="BS28" s="255"/>
      <c r="BT28" s="255"/>
      <c r="BU28" s="255"/>
      <c r="BV28" s="255"/>
      <c r="BW28" s="255"/>
      <c r="BX28" s="255"/>
      <c r="BY28" s="441"/>
      <c r="BZ28" s="442"/>
      <c r="CA28" s="442"/>
      <c r="CB28" s="442"/>
      <c r="CC28" s="442"/>
      <c r="CD28" s="442"/>
      <c r="CE28" s="442"/>
      <c r="CF28" s="442"/>
      <c r="CG28" s="442"/>
      <c r="CH28" s="442"/>
      <c r="CI28" s="442"/>
      <c r="CJ28" s="442"/>
      <c r="CK28" s="442"/>
      <c r="CL28" s="442"/>
      <c r="CM28" s="442"/>
      <c r="CN28" s="442"/>
      <c r="CO28" s="442"/>
      <c r="CP28" s="442"/>
      <c r="CQ28" s="442"/>
      <c r="CR28" s="442"/>
      <c r="CS28" s="442"/>
      <c r="CT28" s="442"/>
      <c r="CU28" s="442"/>
      <c r="CV28" s="442"/>
      <c r="CW28" s="442"/>
      <c r="CX28" s="442"/>
      <c r="CY28" s="442"/>
      <c r="CZ28" s="443"/>
      <c r="DA28" s="171"/>
      <c r="DB28" s="172"/>
      <c r="DC28" s="172"/>
      <c r="DD28" s="172"/>
      <c r="DE28" s="172"/>
      <c r="DF28" s="172"/>
      <c r="DG28" s="172"/>
      <c r="DH28" s="172"/>
      <c r="DI28" s="172"/>
      <c r="DJ28" s="172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2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4"/>
      <c r="FE28" s="8"/>
      <c r="FF28" s="7"/>
      <c r="FG28" s="7"/>
      <c r="FH28" s="7"/>
      <c r="FI28" s="7"/>
      <c r="FJ28" s="7"/>
      <c r="FK28" s="117"/>
      <c r="FL28" s="118"/>
      <c r="FM28" s="118"/>
      <c r="FN28" s="118"/>
      <c r="FO28" s="119"/>
      <c r="FP28" s="102"/>
      <c r="FQ28" s="102"/>
      <c r="FR28" s="102"/>
      <c r="FS28" s="7"/>
      <c r="FT28" s="9"/>
    </row>
    <row r="29" spans="1:176" ht="6" customHeight="1" thickBot="1" x14ac:dyDescent="0.2">
      <c r="A29" s="25"/>
      <c r="C29" s="340"/>
      <c r="D29" s="341"/>
      <c r="E29" s="341"/>
      <c r="F29" s="342"/>
      <c r="G29" s="358"/>
      <c r="H29" s="359"/>
      <c r="I29" s="359"/>
      <c r="J29" s="360"/>
      <c r="K29" s="349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1"/>
      <c r="AC29" s="458" t="s">
        <v>47</v>
      </c>
      <c r="AD29" s="458"/>
      <c r="AE29" s="458"/>
      <c r="AF29" s="459"/>
      <c r="AG29" s="242"/>
      <c r="AH29" s="243"/>
      <c r="AI29" s="243"/>
      <c r="AJ29" s="243"/>
      <c r="AK29" s="243"/>
      <c r="AL29" s="243"/>
      <c r="AM29" s="243"/>
      <c r="AN29" s="243"/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  <c r="BD29" s="243"/>
      <c r="BE29" s="243"/>
      <c r="BF29" s="243"/>
      <c r="BG29" s="243"/>
      <c r="BH29" s="243"/>
      <c r="BI29" s="243"/>
      <c r="BJ29" s="243"/>
      <c r="BK29" s="243"/>
      <c r="BL29" s="243"/>
      <c r="BM29" s="243"/>
      <c r="BN29" s="243"/>
      <c r="BO29" s="243"/>
      <c r="BP29" s="244"/>
      <c r="BQ29" s="255">
        <f ca="1">IF(C23="","",INDIRECT("Q料率_業種一括有期・建設!$K$"&amp; B23,TRUE))</f>
        <v>19</v>
      </c>
      <c r="BR29" s="255"/>
      <c r="BS29" s="255"/>
      <c r="BT29" s="255"/>
      <c r="BU29" s="255"/>
      <c r="BV29" s="255"/>
      <c r="BW29" s="255"/>
      <c r="BX29" s="255"/>
      <c r="BY29" s="450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2"/>
      <c r="DA29" s="472">
        <f ca="1">IF(C23="","",INDIRECT("Q料率_業種一括有期・建設!$G$"&amp;B23,TRUE))</f>
        <v>62</v>
      </c>
      <c r="DB29" s="473"/>
      <c r="DC29" s="473"/>
      <c r="DD29" s="473"/>
      <c r="DE29" s="473"/>
      <c r="DF29" s="473"/>
      <c r="DG29" s="473"/>
      <c r="DH29" s="473"/>
      <c r="DI29" s="473"/>
      <c r="DJ29" s="473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127">
        <f ca="1">ROUNDDOWN(IF(DK29="",BY29*DA29,BY29*DK29),0)</f>
        <v>0</v>
      </c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9"/>
      <c r="FE29" s="10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1"/>
      <c r="FT29" s="12"/>
    </row>
    <row r="30" spans="1:176" ht="6" customHeight="1" x14ac:dyDescent="0.15">
      <c r="A30" s="25"/>
      <c r="C30" s="343"/>
      <c r="D30" s="344"/>
      <c r="E30" s="344"/>
      <c r="F30" s="345"/>
      <c r="G30" s="358"/>
      <c r="H30" s="359"/>
      <c r="I30" s="359"/>
      <c r="J30" s="360"/>
      <c r="K30" s="352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4"/>
      <c r="AC30" s="458"/>
      <c r="AD30" s="458"/>
      <c r="AE30" s="458"/>
      <c r="AF30" s="459"/>
      <c r="AG30" s="245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7"/>
      <c r="BQ30" s="255"/>
      <c r="BR30" s="255"/>
      <c r="BS30" s="255"/>
      <c r="BT30" s="255"/>
      <c r="BU30" s="255"/>
      <c r="BV30" s="255"/>
      <c r="BW30" s="255"/>
      <c r="BX30" s="255"/>
      <c r="BY30" s="453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4"/>
      <c r="CS30" s="454"/>
      <c r="CT30" s="454"/>
      <c r="CU30" s="454"/>
      <c r="CV30" s="454"/>
      <c r="CW30" s="454"/>
      <c r="CX30" s="454"/>
      <c r="CY30" s="454"/>
      <c r="CZ30" s="455"/>
      <c r="DA30" s="472"/>
      <c r="DB30" s="473"/>
      <c r="DC30" s="473"/>
      <c r="DD30" s="473"/>
      <c r="DE30" s="473"/>
      <c r="DF30" s="473"/>
      <c r="DG30" s="473"/>
      <c r="DH30" s="473"/>
      <c r="DI30" s="473"/>
      <c r="DJ30" s="473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130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2"/>
      <c r="FE30" s="294" t="s">
        <v>48</v>
      </c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6"/>
    </row>
    <row r="31" spans="1:176" ht="6" customHeight="1" x14ac:dyDescent="0.15">
      <c r="A31" s="26" t="str">
        <f>C31</f>
        <v>32</v>
      </c>
      <c r="B31" s="2">
        <f>MATCH(C31,Q料率_業種一括有期・建設!B1:B10)</f>
        <v>3</v>
      </c>
      <c r="C31" s="337" t="s">
        <v>49</v>
      </c>
      <c r="D31" s="338"/>
      <c r="E31" s="338"/>
      <c r="F31" s="339"/>
      <c r="G31" s="358"/>
      <c r="H31" s="359"/>
      <c r="I31" s="359"/>
      <c r="J31" s="360"/>
      <c r="K31" s="190" t="s">
        <v>50</v>
      </c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2"/>
      <c r="AC31" s="255" t="s">
        <v>42</v>
      </c>
      <c r="AD31" s="255"/>
      <c r="AE31" s="255"/>
      <c r="AF31" s="460"/>
      <c r="AG31" s="456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8"/>
      <c r="BQ31" s="255">
        <f ca="1">IF(C31="","",INDIRECT("Q料率_業種一括有期・建設!$H$"&amp;B31,TRUE))</f>
        <v>20</v>
      </c>
      <c r="BR31" s="255"/>
      <c r="BS31" s="255"/>
      <c r="BT31" s="255"/>
      <c r="BU31" s="255"/>
      <c r="BV31" s="255"/>
      <c r="BW31" s="255"/>
      <c r="BX31" s="255"/>
      <c r="BY31" s="444"/>
      <c r="BZ31" s="445"/>
      <c r="CA31" s="445"/>
      <c r="CB31" s="445"/>
      <c r="CC31" s="445"/>
      <c r="CD31" s="445"/>
      <c r="CE31" s="445"/>
      <c r="CF31" s="445"/>
      <c r="CG31" s="445"/>
      <c r="CH31" s="445"/>
      <c r="CI31" s="445"/>
      <c r="CJ31" s="445"/>
      <c r="CK31" s="445"/>
      <c r="CL31" s="445"/>
      <c r="CM31" s="445"/>
      <c r="CN31" s="445"/>
      <c r="CO31" s="445"/>
      <c r="CP31" s="445"/>
      <c r="CQ31" s="445"/>
      <c r="CR31" s="445"/>
      <c r="CS31" s="445"/>
      <c r="CT31" s="445"/>
      <c r="CU31" s="445"/>
      <c r="CV31" s="445"/>
      <c r="CW31" s="445"/>
      <c r="CX31" s="445"/>
      <c r="CY31" s="445"/>
      <c r="CZ31" s="446"/>
      <c r="DA31" s="171">
        <f ca="1">IF(C31="","",INDIRECT("Q料率_業種一括有期・建設!$D$"&amp;B31,TRUE))</f>
        <v>16</v>
      </c>
      <c r="DB31" s="172"/>
      <c r="DC31" s="172"/>
      <c r="DD31" s="172"/>
      <c r="DE31" s="172"/>
      <c r="DF31" s="172"/>
      <c r="DG31" s="172"/>
      <c r="DH31" s="172"/>
      <c r="DI31" s="172"/>
      <c r="DJ31" s="172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65">
        <f ca="1">ROUNDDOWN(IF(DK31="",BY31*DA31,BY31*DK31),0)</f>
        <v>0</v>
      </c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7"/>
      <c r="FE31" s="297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9"/>
    </row>
    <row r="32" spans="1:176" ht="6" customHeight="1" x14ac:dyDescent="0.15">
      <c r="A32" s="25"/>
      <c r="C32" s="340"/>
      <c r="D32" s="341"/>
      <c r="E32" s="341"/>
      <c r="F32" s="342"/>
      <c r="G32" s="358"/>
      <c r="H32" s="359"/>
      <c r="I32" s="359"/>
      <c r="J32" s="360"/>
      <c r="K32" s="335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336"/>
      <c r="AC32" s="255"/>
      <c r="AD32" s="255"/>
      <c r="AE32" s="255"/>
      <c r="AF32" s="460"/>
      <c r="AG32" s="239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1"/>
      <c r="BQ32" s="255"/>
      <c r="BR32" s="255"/>
      <c r="BS32" s="255"/>
      <c r="BT32" s="255"/>
      <c r="BU32" s="255"/>
      <c r="BV32" s="255"/>
      <c r="BW32" s="255"/>
      <c r="BX32" s="255"/>
      <c r="BY32" s="447"/>
      <c r="BZ32" s="448"/>
      <c r="CA32" s="448"/>
      <c r="CB32" s="448"/>
      <c r="CC32" s="448"/>
      <c r="CD32" s="448"/>
      <c r="CE32" s="448"/>
      <c r="CF32" s="448"/>
      <c r="CG32" s="448"/>
      <c r="CH32" s="448"/>
      <c r="CI32" s="448"/>
      <c r="CJ32" s="448"/>
      <c r="CK32" s="448"/>
      <c r="CL32" s="448"/>
      <c r="CM32" s="448"/>
      <c r="CN32" s="448"/>
      <c r="CO32" s="448"/>
      <c r="CP32" s="448"/>
      <c r="CQ32" s="448"/>
      <c r="CR32" s="448"/>
      <c r="CS32" s="448"/>
      <c r="CT32" s="448"/>
      <c r="CU32" s="448"/>
      <c r="CV32" s="448"/>
      <c r="CW32" s="448"/>
      <c r="CX32" s="448"/>
      <c r="CY32" s="448"/>
      <c r="CZ32" s="449"/>
      <c r="DA32" s="171"/>
      <c r="DB32" s="172"/>
      <c r="DC32" s="172"/>
      <c r="DD32" s="172"/>
      <c r="DE32" s="172"/>
      <c r="DF32" s="172"/>
      <c r="DG32" s="172"/>
      <c r="DH32" s="172"/>
      <c r="DI32" s="172"/>
      <c r="DJ32" s="172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68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70"/>
      <c r="FE32" s="297"/>
      <c r="FF32" s="298"/>
      <c r="FG32" s="298"/>
      <c r="FH32" s="298"/>
      <c r="FI32" s="298"/>
      <c r="FJ32" s="298"/>
      <c r="FK32" s="298"/>
      <c r="FL32" s="298"/>
      <c r="FM32" s="298"/>
      <c r="FN32" s="298"/>
      <c r="FO32" s="298"/>
      <c r="FP32" s="298"/>
      <c r="FQ32" s="298"/>
      <c r="FR32" s="298"/>
      <c r="FS32" s="298"/>
      <c r="FT32" s="299"/>
    </row>
    <row r="33" spans="1:184" ht="6" customHeight="1" x14ac:dyDescent="0.15">
      <c r="A33" s="25"/>
      <c r="C33" s="340"/>
      <c r="D33" s="341"/>
      <c r="E33" s="341"/>
      <c r="F33" s="342"/>
      <c r="G33" s="358"/>
      <c r="H33" s="359"/>
      <c r="I33" s="359"/>
      <c r="J33" s="360"/>
      <c r="K33" s="335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336"/>
      <c r="AC33" s="461" t="s">
        <v>44</v>
      </c>
      <c r="AD33" s="461"/>
      <c r="AE33" s="461"/>
      <c r="AF33" s="462"/>
      <c r="AG33" s="230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2"/>
      <c r="BQ33" s="255">
        <f ca="1">IF(C31="","",INDIRECT("Q料率_業種一括有期・建設!$J$"&amp;B31,TRUE))</f>
        <v>20</v>
      </c>
      <c r="BR33" s="255"/>
      <c r="BS33" s="255"/>
      <c r="BT33" s="255"/>
      <c r="BU33" s="255"/>
      <c r="BV33" s="255"/>
      <c r="BW33" s="255"/>
      <c r="BX33" s="255"/>
      <c r="BY33" s="249"/>
      <c r="BZ33" s="250"/>
      <c r="CA33" s="250"/>
      <c r="CB33" s="250"/>
      <c r="CC33" s="250"/>
      <c r="CD33" s="250"/>
      <c r="CE33" s="250"/>
      <c r="CF33" s="250"/>
      <c r="CG33" s="250"/>
      <c r="CH33" s="250"/>
      <c r="CI33" s="250"/>
      <c r="CJ33" s="250"/>
      <c r="CK33" s="250"/>
      <c r="CL33" s="250"/>
      <c r="CM33" s="250"/>
      <c r="CN33" s="250"/>
      <c r="CO33" s="250"/>
      <c r="CP33" s="250"/>
      <c r="CQ33" s="250"/>
      <c r="CR33" s="250"/>
      <c r="CS33" s="250"/>
      <c r="CT33" s="250"/>
      <c r="CU33" s="250"/>
      <c r="CV33" s="250"/>
      <c r="CW33" s="250"/>
      <c r="CX33" s="250"/>
      <c r="CY33" s="250"/>
      <c r="CZ33" s="251"/>
      <c r="DA33" s="171">
        <f ca="1">IF(C31="","",INDIRECT("Q料率_業種一括有期・建設!$E$"&amp;B31,TRUE))</f>
        <v>16</v>
      </c>
      <c r="DB33" s="172"/>
      <c r="DC33" s="172"/>
      <c r="DD33" s="172"/>
      <c r="DE33" s="172"/>
      <c r="DF33" s="172"/>
      <c r="DG33" s="172"/>
      <c r="DH33" s="172"/>
      <c r="DI33" s="172"/>
      <c r="DJ33" s="172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58">
        <f ca="1">ROUNDDOWN(IF(DK33="",BY33*DA33,BY33*DK33),0)</f>
        <v>0</v>
      </c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60"/>
      <c r="FE33" s="8"/>
      <c r="FF33" s="7"/>
      <c r="FG33" s="7"/>
      <c r="FH33" s="7"/>
      <c r="FI33" s="7"/>
      <c r="FJ33" s="7"/>
      <c r="FK33" s="111"/>
      <c r="FL33" s="112"/>
      <c r="FM33" s="112"/>
      <c r="FN33" s="112"/>
      <c r="FO33" s="113"/>
      <c r="FP33" s="7"/>
      <c r="FQ33" s="7"/>
      <c r="FR33" s="7"/>
      <c r="FS33" s="7"/>
      <c r="FT33" s="9"/>
      <c r="FX33" s="1"/>
      <c r="GB33" s="44"/>
    </row>
    <row r="34" spans="1:184" ht="6" customHeight="1" x14ac:dyDescent="0.15">
      <c r="A34" s="25"/>
      <c r="C34" s="340"/>
      <c r="D34" s="341"/>
      <c r="E34" s="341"/>
      <c r="F34" s="342"/>
      <c r="G34" s="358"/>
      <c r="H34" s="359"/>
      <c r="I34" s="359"/>
      <c r="J34" s="360"/>
      <c r="K34" s="335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336"/>
      <c r="AC34" s="461"/>
      <c r="AD34" s="461"/>
      <c r="AE34" s="461"/>
      <c r="AF34" s="462"/>
      <c r="AG34" s="233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5"/>
      <c r="BQ34" s="255"/>
      <c r="BR34" s="255"/>
      <c r="BS34" s="255"/>
      <c r="BT34" s="255"/>
      <c r="BU34" s="255"/>
      <c r="BV34" s="255"/>
      <c r="BW34" s="255"/>
      <c r="BX34" s="255"/>
      <c r="BY34" s="252"/>
      <c r="BZ34" s="253"/>
      <c r="CA34" s="253"/>
      <c r="CB34" s="253"/>
      <c r="CC34" s="253"/>
      <c r="CD34" s="253"/>
      <c r="CE34" s="253"/>
      <c r="CF34" s="253"/>
      <c r="CG34" s="253"/>
      <c r="CH34" s="253"/>
      <c r="CI34" s="253"/>
      <c r="CJ34" s="253"/>
      <c r="CK34" s="253"/>
      <c r="CL34" s="253"/>
      <c r="CM34" s="253"/>
      <c r="CN34" s="253"/>
      <c r="CO34" s="253"/>
      <c r="CP34" s="253"/>
      <c r="CQ34" s="253"/>
      <c r="CR34" s="253"/>
      <c r="CS34" s="253"/>
      <c r="CT34" s="253"/>
      <c r="CU34" s="253"/>
      <c r="CV34" s="253"/>
      <c r="CW34" s="253"/>
      <c r="CX34" s="253"/>
      <c r="CY34" s="253"/>
      <c r="CZ34" s="254"/>
      <c r="DA34" s="171"/>
      <c r="DB34" s="172"/>
      <c r="DC34" s="172"/>
      <c r="DD34" s="172"/>
      <c r="DE34" s="172"/>
      <c r="DF34" s="172"/>
      <c r="DG34" s="172"/>
      <c r="DH34" s="172"/>
      <c r="DI34" s="172"/>
      <c r="DJ34" s="172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61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3"/>
      <c r="FE34" s="8"/>
      <c r="FF34" s="7"/>
      <c r="FG34" s="7"/>
      <c r="FH34" s="7"/>
      <c r="FI34" s="7"/>
      <c r="FJ34" s="7"/>
      <c r="FK34" s="114"/>
      <c r="FL34" s="115"/>
      <c r="FM34" s="115"/>
      <c r="FN34" s="115"/>
      <c r="FO34" s="116"/>
      <c r="FP34" s="7"/>
      <c r="FQ34" s="7"/>
      <c r="FR34" s="7"/>
      <c r="FS34" s="7"/>
      <c r="FT34" s="9"/>
    </row>
    <row r="35" spans="1:184" ht="6" customHeight="1" x14ac:dyDescent="0.15">
      <c r="A35" s="25"/>
      <c r="C35" s="340"/>
      <c r="D35" s="341"/>
      <c r="E35" s="341"/>
      <c r="F35" s="342"/>
      <c r="G35" s="358"/>
      <c r="H35" s="359"/>
      <c r="I35" s="359"/>
      <c r="J35" s="360"/>
      <c r="K35" s="335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336"/>
      <c r="AC35" s="463" t="s">
        <v>45</v>
      </c>
      <c r="AD35" s="463"/>
      <c r="AE35" s="463"/>
      <c r="AF35" s="464"/>
      <c r="AG35" s="236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8"/>
      <c r="BQ35" s="255">
        <f ca="1">IF(C31="","",INDIRECT("Q料率_業種一括有期・建設!$J$"&amp;B31,TRUE))</f>
        <v>20</v>
      </c>
      <c r="BR35" s="255"/>
      <c r="BS35" s="255"/>
      <c r="BT35" s="255"/>
      <c r="BU35" s="255"/>
      <c r="BV35" s="255"/>
      <c r="BW35" s="255"/>
      <c r="BX35" s="255"/>
      <c r="BY35" s="438"/>
      <c r="BZ35" s="439"/>
      <c r="CA35" s="439"/>
      <c r="CB35" s="439"/>
      <c r="CC35" s="439"/>
      <c r="CD35" s="439"/>
      <c r="CE35" s="439"/>
      <c r="CF35" s="439"/>
      <c r="CG35" s="439"/>
      <c r="CH35" s="439"/>
      <c r="CI35" s="439"/>
      <c r="CJ35" s="439"/>
      <c r="CK35" s="439"/>
      <c r="CL35" s="439"/>
      <c r="CM35" s="439"/>
      <c r="CN35" s="439"/>
      <c r="CO35" s="439"/>
      <c r="CP35" s="439"/>
      <c r="CQ35" s="439"/>
      <c r="CR35" s="439"/>
      <c r="CS35" s="439"/>
      <c r="CT35" s="439"/>
      <c r="CU35" s="439"/>
      <c r="CV35" s="439"/>
      <c r="CW35" s="439"/>
      <c r="CX35" s="439"/>
      <c r="CY35" s="439"/>
      <c r="CZ35" s="440"/>
      <c r="DA35" s="171">
        <f ca="1">IF(C31="","",INDIRECT("Q料率_業種一括有期・建設!$F$"&amp;B31,TRUE))</f>
        <v>11</v>
      </c>
      <c r="DB35" s="172"/>
      <c r="DC35" s="172"/>
      <c r="DD35" s="172"/>
      <c r="DE35" s="172"/>
      <c r="DF35" s="172"/>
      <c r="DG35" s="172"/>
      <c r="DH35" s="172"/>
      <c r="DI35" s="172"/>
      <c r="DJ35" s="172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39">
        <f ca="1">ROUNDDOWN(IF(DK35="",BY35*DA35,BY35*DK35),0)</f>
        <v>0</v>
      </c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1"/>
      <c r="FE35" s="8"/>
      <c r="FF35" s="7"/>
      <c r="FG35" s="7"/>
      <c r="FH35" s="7"/>
      <c r="FI35" s="7"/>
      <c r="FJ35" s="7"/>
      <c r="FK35" s="117"/>
      <c r="FL35" s="118"/>
      <c r="FM35" s="118"/>
      <c r="FN35" s="118"/>
      <c r="FO35" s="119"/>
      <c r="FP35" s="7"/>
      <c r="FQ35" s="7"/>
      <c r="FR35" s="7"/>
      <c r="FS35" s="7"/>
      <c r="FT35" s="9"/>
    </row>
    <row r="36" spans="1:184" ht="6" customHeight="1" thickBot="1" x14ac:dyDescent="0.2">
      <c r="A36" s="25"/>
      <c r="C36" s="340"/>
      <c r="D36" s="341"/>
      <c r="E36" s="341"/>
      <c r="F36" s="342"/>
      <c r="G36" s="358"/>
      <c r="H36" s="359"/>
      <c r="I36" s="359"/>
      <c r="J36" s="360"/>
      <c r="K36" s="335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336"/>
      <c r="AC36" s="463"/>
      <c r="AD36" s="463"/>
      <c r="AE36" s="463"/>
      <c r="AF36" s="464"/>
      <c r="AG36" s="239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1"/>
      <c r="BQ36" s="255"/>
      <c r="BR36" s="255"/>
      <c r="BS36" s="255"/>
      <c r="BT36" s="255"/>
      <c r="BU36" s="255"/>
      <c r="BV36" s="255"/>
      <c r="BW36" s="255"/>
      <c r="BX36" s="255"/>
      <c r="BY36" s="441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442"/>
      <c r="CM36" s="442"/>
      <c r="CN36" s="442"/>
      <c r="CO36" s="442"/>
      <c r="CP36" s="442"/>
      <c r="CQ36" s="442"/>
      <c r="CR36" s="442"/>
      <c r="CS36" s="442"/>
      <c r="CT36" s="442"/>
      <c r="CU36" s="442"/>
      <c r="CV36" s="442"/>
      <c r="CW36" s="442"/>
      <c r="CX36" s="442"/>
      <c r="CY36" s="442"/>
      <c r="CZ36" s="443"/>
      <c r="DA36" s="171"/>
      <c r="DB36" s="172"/>
      <c r="DC36" s="172"/>
      <c r="DD36" s="172"/>
      <c r="DE36" s="172"/>
      <c r="DF36" s="172"/>
      <c r="DG36" s="172"/>
      <c r="DH36" s="172"/>
      <c r="DI36" s="172"/>
      <c r="DJ36" s="172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2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4"/>
      <c r="FE36" s="8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9"/>
    </row>
    <row r="37" spans="1:184" ht="6" customHeight="1" x14ac:dyDescent="0.15">
      <c r="A37" s="25"/>
      <c r="C37" s="340"/>
      <c r="D37" s="341"/>
      <c r="E37" s="341"/>
      <c r="F37" s="342"/>
      <c r="G37" s="358"/>
      <c r="H37" s="359"/>
      <c r="I37" s="359"/>
      <c r="J37" s="360"/>
      <c r="K37" s="335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336"/>
      <c r="AC37" s="458" t="s">
        <v>47</v>
      </c>
      <c r="AD37" s="458"/>
      <c r="AE37" s="458"/>
      <c r="AF37" s="459"/>
      <c r="AG37" s="242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4"/>
      <c r="BQ37" s="255">
        <f ca="1">IF(C31="","",INDIRECT("Q料率_業種一括有期・建設!$K$"&amp;B31,TRUE))</f>
        <v>19</v>
      </c>
      <c r="BR37" s="255"/>
      <c r="BS37" s="255"/>
      <c r="BT37" s="255"/>
      <c r="BU37" s="255"/>
      <c r="BV37" s="255"/>
      <c r="BW37" s="255"/>
      <c r="BX37" s="255"/>
      <c r="BY37" s="450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2"/>
      <c r="DA37" s="472">
        <f ca="1">IF(C31="","",INDIRECT("Q料率_業種一括有期・建設!$G$"&amp;B31,TRUE))</f>
        <v>11</v>
      </c>
      <c r="DB37" s="473"/>
      <c r="DC37" s="473"/>
      <c r="DD37" s="473"/>
      <c r="DE37" s="473"/>
      <c r="DF37" s="473"/>
      <c r="DG37" s="473"/>
      <c r="DH37" s="473"/>
      <c r="DI37" s="473"/>
      <c r="DJ37" s="473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127">
        <f ca="1">ROUNDDOWN(IF(DK37="",BY37*DA37,BY37*DK37),0)</f>
        <v>0</v>
      </c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9"/>
      <c r="FE37" s="120" t="s">
        <v>51</v>
      </c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2"/>
    </row>
    <row r="38" spans="1:184" ht="6" customHeight="1" x14ac:dyDescent="0.15">
      <c r="A38" s="25"/>
      <c r="C38" s="343"/>
      <c r="D38" s="344"/>
      <c r="E38" s="344"/>
      <c r="F38" s="345"/>
      <c r="G38" s="358"/>
      <c r="H38" s="359"/>
      <c r="I38" s="359"/>
      <c r="J38" s="360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5"/>
      <c r="AC38" s="458"/>
      <c r="AD38" s="458"/>
      <c r="AE38" s="458"/>
      <c r="AF38" s="459"/>
      <c r="AG38" s="245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7"/>
      <c r="BQ38" s="255"/>
      <c r="BR38" s="255"/>
      <c r="BS38" s="255"/>
      <c r="BT38" s="255"/>
      <c r="BU38" s="255"/>
      <c r="BV38" s="255"/>
      <c r="BW38" s="255"/>
      <c r="BX38" s="255"/>
      <c r="BY38" s="453"/>
      <c r="BZ38" s="454"/>
      <c r="CA38" s="454"/>
      <c r="CB38" s="454"/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5"/>
      <c r="DA38" s="472"/>
      <c r="DB38" s="473"/>
      <c r="DC38" s="473"/>
      <c r="DD38" s="473"/>
      <c r="DE38" s="473"/>
      <c r="DF38" s="473"/>
      <c r="DG38" s="473"/>
      <c r="DH38" s="473"/>
      <c r="DI38" s="473"/>
      <c r="DJ38" s="473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130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2"/>
      <c r="FE38" s="96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23"/>
    </row>
    <row r="39" spans="1:184" ht="6" customHeight="1" x14ac:dyDescent="0.15">
      <c r="A39" s="26" t="str">
        <f>C39</f>
        <v>33</v>
      </c>
      <c r="B39" s="2">
        <f>MATCH(C39,Q料率_業種一括有期・建設!B1:B10)</f>
        <v>4</v>
      </c>
      <c r="C39" s="337" t="s">
        <v>52</v>
      </c>
      <c r="D39" s="338"/>
      <c r="E39" s="338"/>
      <c r="F39" s="339"/>
      <c r="G39" s="358"/>
      <c r="H39" s="359"/>
      <c r="I39" s="359"/>
      <c r="J39" s="360"/>
      <c r="K39" s="190" t="s">
        <v>53</v>
      </c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2"/>
      <c r="AC39" s="255" t="s">
        <v>42</v>
      </c>
      <c r="AD39" s="255"/>
      <c r="AE39" s="255"/>
      <c r="AF39" s="460"/>
      <c r="AG39" s="456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8"/>
      <c r="BQ39" s="255">
        <f ca="1">IF(C39="","",INDIRECT("Q料率_業種一括有期・建設!$H$"&amp;B39,TRUE))</f>
        <v>18</v>
      </c>
      <c r="BR39" s="255"/>
      <c r="BS39" s="255"/>
      <c r="BT39" s="255"/>
      <c r="BU39" s="255"/>
      <c r="BV39" s="255"/>
      <c r="BW39" s="255"/>
      <c r="BX39" s="255"/>
      <c r="BY39" s="444"/>
      <c r="BZ39" s="445"/>
      <c r="CA39" s="445"/>
      <c r="CB39" s="445"/>
      <c r="CC39" s="445"/>
      <c r="CD39" s="445"/>
      <c r="CE39" s="445"/>
      <c r="CF39" s="445"/>
      <c r="CG39" s="445"/>
      <c r="CH39" s="445"/>
      <c r="CI39" s="445"/>
      <c r="CJ39" s="445"/>
      <c r="CK39" s="445"/>
      <c r="CL39" s="445"/>
      <c r="CM39" s="445"/>
      <c r="CN39" s="445"/>
      <c r="CO39" s="445"/>
      <c r="CP39" s="445"/>
      <c r="CQ39" s="445"/>
      <c r="CR39" s="445"/>
      <c r="CS39" s="445"/>
      <c r="CT39" s="445"/>
      <c r="CU39" s="445"/>
      <c r="CV39" s="445"/>
      <c r="CW39" s="445"/>
      <c r="CX39" s="445"/>
      <c r="CY39" s="445"/>
      <c r="CZ39" s="446"/>
      <c r="DA39" s="171">
        <f ca="1">IF(C39="","",INDIRECT("Q料率_業種一括有期・建設!$D$"&amp;B39,TRUE))</f>
        <v>10</v>
      </c>
      <c r="DB39" s="172"/>
      <c r="DC39" s="172"/>
      <c r="DD39" s="172"/>
      <c r="DE39" s="172"/>
      <c r="DF39" s="172"/>
      <c r="DG39" s="172"/>
      <c r="DH39" s="172"/>
      <c r="DI39" s="172"/>
      <c r="DJ39" s="172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256">
        <f ca="1">ROUNDDOWN(IF(DK39="",BY39*DA39,BY39*DK39),0)</f>
        <v>0</v>
      </c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8"/>
      <c r="FE39" s="37"/>
      <c r="FF39" s="124" t="str">
        <f>IF(FI16=1,"①","1") &amp;".前年度と同額"</f>
        <v>1.前年度と同額</v>
      </c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6"/>
    </row>
    <row r="40" spans="1:184" ht="6" customHeight="1" x14ac:dyDescent="0.15">
      <c r="A40" s="25"/>
      <c r="C40" s="340"/>
      <c r="D40" s="341"/>
      <c r="E40" s="341"/>
      <c r="F40" s="342"/>
      <c r="G40" s="358"/>
      <c r="H40" s="359"/>
      <c r="I40" s="359"/>
      <c r="J40" s="360"/>
      <c r="K40" s="335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336"/>
      <c r="AC40" s="255"/>
      <c r="AD40" s="255"/>
      <c r="AE40" s="255"/>
      <c r="AF40" s="460"/>
      <c r="AG40" s="239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1"/>
      <c r="BQ40" s="255"/>
      <c r="BR40" s="255"/>
      <c r="BS40" s="255"/>
      <c r="BT40" s="255"/>
      <c r="BU40" s="255"/>
      <c r="BV40" s="255"/>
      <c r="BW40" s="255"/>
      <c r="BX40" s="255"/>
      <c r="BY40" s="447"/>
      <c r="BZ40" s="448"/>
      <c r="CA40" s="448"/>
      <c r="CB40" s="448"/>
      <c r="CC40" s="448"/>
      <c r="CD40" s="448"/>
      <c r="CE40" s="448"/>
      <c r="CF40" s="448"/>
      <c r="CG40" s="448"/>
      <c r="CH40" s="448"/>
      <c r="CI40" s="448"/>
      <c r="CJ40" s="448"/>
      <c r="CK40" s="448"/>
      <c r="CL40" s="448"/>
      <c r="CM40" s="448"/>
      <c r="CN40" s="448"/>
      <c r="CO40" s="448"/>
      <c r="CP40" s="448"/>
      <c r="CQ40" s="448"/>
      <c r="CR40" s="448"/>
      <c r="CS40" s="448"/>
      <c r="CT40" s="448"/>
      <c r="CU40" s="448"/>
      <c r="CV40" s="448"/>
      <c r="CW40" s="448"/>
      <c r="CX40" s="448"/>
      <c r="CY40" s="448"/>
      <c r="CZ40" s="449"/>
      <c r="DA40" s="171"/>
      <c r="DB40" s="172"/>
      <c r="DC40" s="172"/>
      <c r="DD40" s="172"/>
      <c r="DE40" s="172"/>
      <c r="DF40" s="172"/>
      <c r="DG40" s="172"/>
      <c r="DH40" s="172"/>
      <c r="DI40" s="172"/>
      <c r="DJ40" s="172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259"/>
      <c r="DV40" s="260"/>
      <c r="DW40" s="260"/>
      <c r="DX40" s="260"/>
      <c r="DY40" s="260"/>
      <c r="DZ40" s="260"/>
      <c r="EA40" s="260"/>
      <c r="EB40" s="260"/>
      <c r="EC40" s="260"/>
      <c r="ED40" s="260"/>
      <c r="EE40" s="260"/>
      <c r="EF40" s="260"/>
      <c r="EG40" s="260"/>
      <c r="EH40" s="260"/>
      <c r="EI40" s="260"/>
      <c r="EJ40" s="260"/>
      <c r="EK40" s="260"/>
      <c r="EL40" s="260"/>
      <c r="EM40" s="260"/>
      <c r="EN40" s="260"/>
      <c r="EO40" s="260"/>
      <c r="EP40" s="260"/>
      <c r="EQ40" s="260"/>
      <c r="ER40" s="260"/>
      <c r="ES40" s="260"/>
      <c r="ET40" s="260"/>
      <c r="EU40" s="260"/>
      <c r="EV40" s="260"/>
      <c r="EW40" s="260"/>
      <c r="EX40" s="260"/>
      <c r="EY40" s="260"/>
      <c r="EZ40" s="260"/>
      <c r="FA40" s="260"/>
      <c r="FB40" s="260"/>
      <c r="FC40" s="260"/>
      <c r="FD40" s="261"/>
      <c r="FE40" s="41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6"/>
    </row>
    <row r="41" spans="1:184" ht="6" customHeight="1" x14ac:dyDescent="0.15">
      <c r="A41" s="25"/>
      <c r="C41" s="340"/>
      <c r="D41" s="341"/>
      <c r="E41" s="341"/>
      <c r="F41" s="342"/>
      <c r="G41" s="358"/>
      <c r="H41" s="359"/>
      <c r="I41" s="359"/>
      <c r="J41" s="360"/>
      <c r="K41" s="335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336"/>
      <c r="AC41" s="461" t="s">
        <v>44</v>
      </c>
      <c r="AD41" s="461"/>
      <c r="AE41" s="461"/>
      <c r="AF41" s="462"/>
      <c r="AG41" s="230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2"/>
      <c r="BQ41" s="255">
        <f ca="1">IF(C39="","",INDIRECT("Q料率_業種一括有期・建設!$I$"&amp;B39,TRUE))</f>
        <v>18</v>
      </c>
      <c r="BR41" s="255"/>
      <c r="BS41" s="255"/>
      <c r="BT41" s="255"/>
      <c r="BU41" s="255"/>
      <c r="BV41" s="255"/>
      <c r="BW41" s="255"/>
      <c r="BX41" s="255"/>
      <c r="BY41" s="249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1"/>
      <c r="DA41" s="171">
        <f ca="1">IF(C39="","",INDIRECT("Q料率_業種一括有期・建設!$E$"&amp;B39,TRUE))</f>
        <v>10</v>
      </c>
      <c r="DB41" s="172"/>
      <c r="DC41" s="172"/>
      <c r="DD41" s="172"/>
      <c r="DE41" s="172"/>
      <c r="DF41" s="172"/>
      <c r="DG41" s="172"/>
      <c r="DH41" s="172"/>
      <c r="DI41" s="172"/>
      <c r="DJ41" s="172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58">
        <f ca="1">ROUNDDOWN(IF(DK41="",BY41*DA41,BY41*DK41),0)</f>
        <v>0</v>
      </c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60"/>
      <c r="FE41" s="37"/>
      <c r="FF41" s="124" t="str">
        <f>IF(FI16=2,"②","2") &amp;".前年度と変わる"</f>
        <v>2.前年度と変わる</v>
      </c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6"/>
      <c r="FZ41" s="3"/>
    </row>
    <row r="42" spans="1:184" ht="6" customHeight="1" x14ac:dyDescent="0.15">
      <c r="A42" s="25"/>
      <c r="C42" s="340"/>
      <c r="D42" s="341"/>
      <c r="E42" s="341"/>
      <c r="F42" s="342"/>
      <c r="G42" s="358"/>
      <c r="H42" s="359"/>
      <c r="I42" s="359"/>
      <c r="J42" s="360"/>
      <c r="K42" s="335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336"/>
      <c r="AC42" s="461"/>
      <c r="AD42" s="461"/>
      <c r="AE42" s="461"/>
      <c r="AF42" s="462"/>
      <c r="AG42" s="233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5"/>
      <c r="BQ42" s="255"/>
      <c r="BR42" s="255"/>
      <c r="BS42" s="255"/>
      <c r="BT42" s="255"/>
      <c r="BU42" s="255"/>
      <c r="BV42" s="255"/>
      <c r="BW42" s="255"/>
      <c r="BX42" s="255"/>
      <c r="BY42" s="252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3"/>
      <c r="CV42" s="253"/>
      <c r="CW42" s="253"/>
      <c r="CX42" s="253"/>
      <c r="CY42" s="253"/>
      <c r="CZ42" s="254"/>
      <c r="DA42" s="171"/>
      <c r="DB42" s="172"/>
      <c r="DC42" s="172"/>
      <c r="DD42" s="172"/>
      <c r="DE42" s="172"/>
      <c r="DF42" s="172"/>
      <c r="DG42" s="172"/>
      <c r="DH42" s="172"/>
      <c r="DI42" s="172"/>
      <c r="DJ42" s="172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61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3"/>
      <c r="FE42" s="40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6"/>
    </row>
    <row r="43" spans="1:184" ht="6" customHeight="1" x14ac:dyDescent="0.15">
      <c r="A43" s="25"/>
      <c r="C43" s="340"/>
      <c r="D43" s="341"/>
      <c r="E43" s="341"/>
      <c r="F43" s="342"/>
      <c r="G43" s="358"/>
      <c r="H43" s="359"/>
      <c r="I43" s="359"/>
      <c r="J43" s="360"/>
      <c r="K43" s="335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336"/>
      <c r="AC43" s="463" t="s">
        <v>45</v>
      </c>
      <c r="AD43" s="463"/>
      <c r="AE43" s="463"/>
      <c r="AF43" s="464"/>
      <c r="AG43" s="236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8"/>
      <c r="BQ43" s="255">
        <f ca="1">IF(C39="","",INDIRECT("Q料率_業種一括有期・建設!$J$"&amp;B39,TRUE))</f>
        <v>18</v>
      </c>
      <c r="BR43" s="255"/>
      <c r="BS43" s="255"/>
      <c r="BT43" s="255"/>
      <c r="BU43" s="255"/>
      <c r="BV43" s="255"/>
      <c r="BW43" s="255"/>
      <c r="BX43" s="255"/>
      <c r="BY43" s="438"/>
      <c r="BZ43" s="439"/>
      <c r="CA43" s="439"/>
      <c r="CB43" s="439"/>
      <c r="CC43" s="439"/>
      <c r="CD43" s="439"/>
      <c r="CE43" s="439"/>
      <c r="CF43" s="439"/>
      <c r="CG43" s="439"/>
      <c r="CH43" s="439"/>
      <c r="CI43" s="439"/>
      <c r="CJ43" s="439"/>
      <c r="CK43" s="439"/>
      <c r="CL43" s="439"/>
      <c r="CM43" s="439"/>
      <c r="CN43" s="439"/>
      <c r="CO43" s="439"/>
      <c r="CP43" s="439"/>
      <c r="CQ43" s="439"/>
      <c r="CR43" s="439"/>
      <c r="CS43" s="439"/>
      <c r="CT43" s="439"/>
      <c r="CU43" s="439"/>
      <c r="CV43" s="439"/>
      <c r="CW43" s="439"/>
      <c r="CX43" s="439"/>
      <c r="CY43" s="439"/>
      <c r="CZ43" s="440"/>
      <c r="DA43" s="171">
        <f ca="1">IF(C39="","",INDIRECT("Q料率_業種一括有期・建設!$F$"&amp;B39,TRUE))</f>
        <v>9</v>
      </c>
      <c r="DB43" s="172"/>
      <c r="DC43" s="172"/>
      <c r="DD43" s="172"/>
      <c r="DE43" s="172"/>
      <c r="DF43" s="172"/>
      <c r="DG43" s="172"/>
      <c r="DH43" s="172"/>
      <c r="DI43" s="172"/>
      <c r="DJ43" s="172"/>
      <c r="DK43" s="147"/>
      <c r="DL43" s="147"/>
      <c r="DM43" s="147"/>
      <c r="DN43" s="147"/>
      <c r="DO43" s="147"/>
      <c r="DP43" s="147"/>
      <c r="DQ43" s="147"/>
      <c r="DR43" s="147"/>
      <c r="DS43" s="147"/>
      <c r="DT43" s="497"/>
      <c r="DU43" s="139">
        <f ca="1">ROUNDDOWN(IF(DK43="",BY43*DA43,BY43*DK43),0)</f>
        <v>0</v>
      </c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1"/>
      <c r="FE43" s="37"/>
      <c r="FF43" s="38"/>
      <c r="FG43" s="38"/>
      <c r="FH43" s="38"/>
      <c r="FI43" s="38"/>
      <c r="FJ43" s="38"/>
      <c r="FK43" s="38"/>
      <c r="FL43" s="38"/>
      <c r="FM43" s="38"/>
      <c r="FN43" s="38"/>
      <c r="FO43" s="74" t="s">
        <v>38</v>
      </c>
      <c r="FP43" s="74"/>
      <c r="FQ43" s="74"/>
      <c r="FR43" s="74"/>
      <c r="FS43" s="7"/>
      <c r="FT43" s="9"/>
      <c r="FW43" s="1"/>
    </row>
    <row r="44" spans="1:184" ht="6" customHeight="1" x14ac:dyDescent="0.15">
      <c r="A44" s="25"/>
      <c r="C44" s="340"/>
      <c r="D44" s="341"/>
      <c r="E44" s="341"/>
      <c r="F44" s="342"/>
      <c r="G44" s="358"/>
      <c r="H44" s="359"/>
      <c r="I44" s="359"/>
      <c r="J44" s="360"/>
      <c r="K44" s="335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336"/>
      <c r="AC44" s="463"/>
      <c r="AD44" s="463"/>
      <c r="AE44" s="463"/>
      <c r="AF44" s="464"/>
      <c r="AG44" s="239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1"/>
      <c r="BQ44" s="255"/>
      <c r="BR44" s="255"/>
      <c r="BS44" s="255"/>
      <c r="BT44" s="255"/>
      <c r="BU44" s="255"/>
      <c r="BV44" s="255"/>
      <c r="BW44" s="255"/>
      <c r="BX44" s="255"/>
      <c r="BY44" s="441"/>
      <c r="BZ44" s="442"/>
      <c r="CA44" s="442"/>
      <c r="CB44" s="442"/>
      <c r="CC44" s="442"/>
      <c r="CD44" s="442"/>
      <c r="CE44" s="442"/>
      <c r="CF44" s="442"/>
      <c r="CG44" s="442"/>
      <c r="CH44" s="442"/>
      <c r="CI44" s="442"/>
      <c r="CJ44" s="442"/>
      <c r="CK44" s="442"/>
      <c r="CL44" s="442"/>
      <c r="CM44" s="442"/>
      <c r="CN44" s="442"/>
      <c r="CO44" s="442"/>
      <c r="CP44" s="442"/>
      <c r="CQ44" s="442"/>
      <c r="CR44" s="442"/>
      <c r="CS44" s="442"/>
      <c r="CT44" s="442"/>
      <c r="CU44" s="442"/>
      <c r="CV44" s="442"/>
      <c r="CW44" s="442"/>
      <c r="CX44" s="442"/>
      <c r="CY44" s="442"/>
      <c r="CZ44" s="443"/>
      <c r="DA44" s="171"/>
      <c r="DB44" s="172"/>
      <c r="DC44" s="172"/>
      <c r="DD44" s="172"/>
      <c r="DE44" s="172"/>
      <c r="DF44" s="172"/>
      <c r="DG44" s="172"/>
      <c r="DH44" s="172"/>
      <c r="DI44" s="172"/>
      <c r="DJ44" s="172"/>
      <c r="DK44" s="147"/>
      <c r="DL44" s="147"/>
      <c r="DM44" s="147"/>
      <c r="DN44" s="147"/>
      <c r="DO44" s="147"/>
      <c r="DP44" s="147"/>
      <c r="DQ44" s="147"/>
      <c r="DR44" s="147"/>
      <c r="DS44" s="147"/>
      <c r="DT44" s="497"/>
      <c r="DU44" s="142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4"/>
      <c r="FE44" s="37"/>
      <c r="FF44" s="38"/>
      <c r="FG44" s="38"/>
      <c r="FH44" s="38"/>
      <c r="FI44" s="38"/>
      <c r="FJ44" s="38"/>
      <c r="FK44" s="38"/>
      <c r="FL44" s="38"/>
      <c r="FM44" s="38"/>
      <c r="FN44" s="38"/>
      <c r="FO44" s="74"/>
      <c r="FP44" s="74"/>
      <c r="FQ44" s="74"/>
      <c r="FR44" s="74"/>
      <c r="FS44" s="7"/>
      <c r="FT44" s="9"/>
    </row>
    <row r="45" spans="1:184" ht="6" customHeight="1" x14ac:dyDescent="0.15">
      <c r="A45" s="25"/>
      <c r="C45" s="340"/>
      <c r="D45" s="341"/>
      <c r="E45" s="341"/>
      <c r="F45" s="342"/>
      <c r="G45" s="358"/>
      <c r="H45" s="359"/>
      <c r="I45" s="359"/>
      <c r="J45" s="360"/>
      <c r="K45" s="335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336"/>
      <c r="AC45" s="458" t="s">
        <v>47</v>
      </c>
      <c r="AD45" s="458"/>
      <c r="AE45" s="458"/>
      <c r="AF45" s="459"/>
      <c r="AG45" s="242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4"/>
      <c r="BQ45" s="255">
        <f ca="1">IF(C39="","",INDIRECT("Q料率_業種一括有期・建設!$K$"&amp;B39,TRUE))</f>
        <v>17</v>
      </c>
      <c r="BR45" s="255"/>
      <c r="BS45" s="255"/>
      <c r="BT45" s="255"/>
      <c r="BU45" s="255"/>
      <c r="BV45" s="255"/>
      <c r="BW45" s="255"/>
      <c r="BX45" s="255"/>
      <c r="BY45" s="450"/>
      <c r="BZ45" s="451"/>
      <c r="CA45" s="451"/>
      <c r="CB45" s="451"/>
      <c r="CC45" s="451"/>
      <c r="CD45" s="451"/>
      <c r="CE45" s="451"/>
      <c r="CF45" s="451"/>
      <c r="CG45" s="451"/>
      <c r="CH45" s="451"/>
      <c r="CI45" s="451"/>
      <c r="CJ45" s="451"/>
      <c r="CK45" s="451"/>
      <c r="CL45" s="451"/>
      <c r="CM45" s="451"/>
      <c r="CN45" s="451"/>
      <c r="CO45" s="451"/>
      <c r="CP45" s="451"/>
      <c r="CQ45" s="451"/>
      <c r="CR45" s="451"/>
      <c r="CS45" s="451"/>
      <c r="CT45" s="451"/>
      <c r="CU45" s="451"/>
      <c r="CV45" s="451"/>
      <c r="CW45" s="451"/>
      <c r="CX45" s="451"/>
      <c r="CY45" s="451"/>
      <c r="CZ45" s="452"/>
      <c r="DA45" s="472">
        <f ca="1">IF(C39="","",INDIRECT("Q料率_業種一括有期・建設!$G$"&amp;B39,TRUE))</f>
        <v>9</v>
      </c>
      <c r="DB45" s="473"/>
      <c r="DC45" s="473"/>
      <c r="DD45" s="473"/>
      <c r="DE45" s="473"/>
      <c r="DF45" s="473"/>
      <c r="DG45" s="473"/>
      <c r="DH45" s="473"/>
      <c r="DI45" s="473"/>
      <c r="DJ45" s="473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127">
        <f ca="1">ROUNDDOWN(IF(DK45="",BY45*DA45,BY45*DK45),0)</f>
        <v>0</v>
      </c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9"/>
      <c r="FE45" s="8"/>
      <c r="FF45" s="54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6"/>
      <c r="FS45" s="7"/>
      <c r="FT45" s="9"/>
    </row>
    <row r="46" spans="1:184" ht="6" customHeight="1" x14ac:dyDescent="0.15">
      <c r="A46" s="25"/>
      <c r="C46" s="343"/>
      <c r="D46" s="344"/>
      <c r="E46" s="344"/>
      <c r="F46" s="345"/>
      <c r="G46" s="358"/>
      <c r="H46" s="359"/>
      <c r="I46" s="359"/>
      <c r="J46" s="360"/>
      <c r="K46" s="193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5"/>
      <c r="AC46" s="458"/>
      <c r="AD46" s="458"/>
      <c r="AE46" s="458"/>
      <c r="AF46" s="459"/>
      <c r="AG46" s="245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7"/>
      <c r="BQ46" s="255"/>
      <c r="BR46" s="255"/>
      <c r="BS46" s="255"/>
      <c r="BT46" s="255"/>
      <c r="BU46" s="255"/>
      <c r="BV46" s="255"/>
      <c r="BW46" s="255"/>
      <c r="BX46" s="255"/>
      <c r="BY46" s="453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454"/>
      <c r="CV46" s="454"/>
      <c r="CW46" s="454"/>
      <c r="CX46" s="454"/>
      <c r="CY46" s="454"/>
      <c r="CZ46" s="455"/>
      <c r="DA46" s="472"/>
      <c r="DB46" s="473"/>
      <c r="DC46" s="473"/>
      <c r="DD46" s="473"/>
      <c r="DE46" s="473"/>
      <c r="DF46" s="473"/>
      <c r="DG46" s="473"/>
      <c r="DH46" s="473"/>
      <c r="DI46" s="473"/>
      <c r="DJ46" s="473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130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2"/>
      <c r="FE46" s="8"/>
      <c r="FF46" s="57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9"/>
      <c r="FS46" s="7"/>
      <c r="FT46" s="9"/>
    </row>
    <row r="47" spans="1:184" ht="6" customHeight="1" x14ac:dyDescent="0.15">
      <c r="A47" s="26" t="str">
        <f>C47</f>
        <v>34</v>
      </c>
      <c r="B47" s="2">
        <f>MATCH(C47,Q料率_業種一括有期・建設!B1:B10)</f>
        <v>5</v>
      </c>
      <c r="C47" s="337" t="s">
        <v>54</v>
      </c>
      <c r="D47" s="338"/>
      <c r="E47" s="338"/>
      <c r="F47" s="339"/>
      <c r="G47" s="358"/>
      <c r="H47" s="359"/>
      <c r="I47" s="359"/>
      <c r="J47" s="360"/>
      <c r="K47" s="346" t="s">
        <v>55</v>
      </c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8"/>
      <c r="AC47" s="255" t="s">
        <v>42</v>
      </c>
      <c r="AD47" s="255"/>
      <c r="AE47" s="255"/>
      <c r="AF47" s="460"/>
      <c r="AG47" s="456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8"/>
      <c r="BQ47" s="255">
        <f ca="1">IF(C47="","",INDIRECT("Q料率_業種一括有期・建設!$H$"&amp;B47,TRUE))</f>
        <v>23</v>
      </c>
      <c r="BR47" s="255"/>
      <c r="BS47" s="255"/>
      <c r="BT47" s="255"/>
      <c r="BU47" s="255"/>
      <c r="BV47" s="255"/>
      <c r="BW47" s="255"/>
      <c r="BX47" s="255"/>
      <c r="BY47" s="444"/>
      <c r="BZ47" s="445"/>
      <c r="CA47" s="445"/>
      <c r="CB47" s="445"/>
      <c r="CC47" s="445"/>
      <c r="CD47" s="445"/>
      <c r="CE47" s="445"/>
      <c r="CF47" s="445"/>
      <c r="CG47" s="445"/>
      <c r="CH47" s="445"/>
      <c r="CI47" s="445"/>
      <c r="CJ47" s="445"/>
      <c r="CK47" s="445"/>
      <c r="CL47" s="445"/>
      <c r="CM47" s="445"/>
      <c r="CN47" s="445"/>
      <c r="CO47" s="445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6"/>
      <c r="DA47" s="171">
        <f ca="1">IF(C47="","",INDIRECT("Q料率_業種一括有期・建設!$D$"&amp;B47,TRUE))</f>
        <v>17</v>
      </c>
      <c r="DB47" s="172"/>
      <c r="DC47" s="172"/>
      <c r="DD47" s="172"/>
      <c r="DE47" s="172"/>
      <c r="DF47" s="172"/>
      <c r="DG47" s="172"/>
      <c r="DH47" s="172"/>
      <c r="DI47" s="172"/>
      <c r="DJ47" s="172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256">
        <f ca="1">ROUNDDOWN(IF(DK47="",BY47*DA47,BY47*DK47),0)</f>
        <v>0</v>
      </c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8"/>
      <c r="FE47" s="8"/>
      <c r="FF47" s="60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2"/>
      <c r="FR47" s="22"/>
      <c r="FS47" s="7"/>
      <c r="FT47" s="9"/>
    </row>
    <row r="48" spans="1:184" ht="6" customHeight="1" x14ac:dyDescent="0.15">
      <c r="A48" s="25"/>
      <c r="C48" s="340"/>
      <c r="D48" s="341"/>
      <c r="E48" s="341"/>
      <c r="F48" s="342"/>
      <c r="G48" s="358"/>
      <c r="H48" s="359"/>
      <c r="I48" s="359"/>
      <c r="J48" s="360"/>
      <c r="K48" s="349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1"/>
      <c r="AC48" s="255"/>
      <c r="AD48" s="255"/>
      <c r="AE48" s="255"/>
      <c r="AF48" s="460"/>
      <c r="AG48" s="239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1"/>
      <c r="BQ48" s="255"/>
      <c r="BR48" s="255"/>
      <c r="BS48" s="255"/>
      <c r="BT48" s="255"/>
      <c r="BU48" s="255"/>
      <c r="BV48" s="255"/>
      <c r="BW48" s="255"/>
      <c r="BX48" s="255"/>
      <c r="BY48" s="447"/>
      <c r="BZ48" s="448"/>
      <c r="CA48" s="448"/>
      <c r="CB48" s="448"/>
      <c r="CC48" s="448"/>
      <c r="CD48" s="448"/>
      <c r="CE48" s="448"/>
      <c r="CF48" s="448"/>
      <c r="CG48" s="448"/>
      <c r="CH48" s="448"/>
      <c r="CI48" s="448"/>
      <c r="CJ48" s="448"/>
      <c r="CK48" s="448"/>
      <c r="CL48" s="448"/>
      <c r="CM48" s="448"/>
      <c r="CN48" s="448"/>
      <c r="CO48" s="448"/>
      <c r="CP48" s="448"/>
      <c r="CQ48" s="448"/>
      <c r="CR48" s="448"/>
      <c r="CS48" s="448"/>
      <c r="CT48" s="448"/>
      <c r="CU48" s="448"/>
      <c r="CV48" s="448"/>
      <c r="CW48" s="448"/>
      <c r="CX48" s="448"/>
      <c r="CY48" s="448"/>
      <c r="CZ48" s="449"/>
      <c r="DA48" s="171"/>
      <c r="DB48" s="172"/>
      <c r="DC48" s="172"/>
      <c r="DD48" s="172"/>
      <c r="DE48" s="172"/>
      <c r="DF48" s="172"/>
      <c r="DG48" s="172"/>
      <c r="DH48" s="172"/>
      <c r="DI48" s="172"/>
      <c r="DJ48" s="172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259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1"/>
      <c r="FE48" s="8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22"/>
      <c r="FS48" s="7"/>
      <c r="FT48" s="9"/>
    </row>
    <row r="49" spans="1:176" ht="6" customHeight="1" x14ac:dyDescent="0.15">
      <c r="A49" s="25"/>
      <c r="C49" s="340"/>
      <c r="D49" s="341"/>
      <c r="E49" s="341"/>
      <c r="F49" s="342"/>
      <c r="G49" s="358"/>
      <c r="H49" s="359"/>
      <c r="I49" s="359"/>
      <c r="J49" s="360"/>
      <c r="K49" s="349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1"/>
      <c r="AC49" s="461" t="s">
        <v>44</v>
      </c>
      <c r="AD49" s="461"/>
      <c r="AE49" s="461"/>
      <c r="AF49" s="462"/>
      <c r="AG49" s="230"/>
      <c r="AH49" s="231"/>
      <c r="AI49" s="231"/>
      <c r="AJ49" s="231"/>
      <c r="AK49" s="231"/>
      <c r="AL49" s="231"/>
      <c r="AM49" s="231"/>
      <c r="AN49" s="231"/>
      <c r="AO49" s="231"/>
      <c r="AP49" s="231"/>
      <c r="AQ49" s="231"/>
      <c r="AR49" s="231"/>
      <c r="AS49" s="231"/>
      <c r="AT49" s="231"/>
      <c r="AU49" s="231"/>
      <c r="AV49" s="231"/>
      <c r="AW49" s="231"/>
      <c r="AX49" s="231"/>
      <c r="AY49" s="231"/>
      <c r="AZ49" s="231"/>
      <c r="BA49" s="231"/>
      <c r="BB49" s="231"/>
      <c r="BC49" s="231"/>
      <c r="BD49" s="231"/>
      <c r="BE49" s="231"/>
      <c r="BF49" s="231"/>
      <c r="BG49" s="231"/>
      <c r="BH49" s="231"/>
      <c r="BI49" s="231"/>
      <c r="BJ49" s="231"/>
      <c r="BK49" s="231"/>
      <c r="BL49" s="231"/>
      <c r="BM49" s="231"/>
      <c r="BN49" s="231"/>
      <c r="BO49" s="231"/>
      <c r="BP49" s="232"/>
      <c r="BQ49" s="255">
        <f ca="1">IF(C47="","",INDIRECT("Q料率_業種一括有期・建設!$I$"&amp;B47,TRUE))</f>
        <v>23</v>
      </c>
      <c r="BR49" s="255"/>
      <c r="BS49" s="255"/>
      <c r="BT49" s="255"/>
      <c r="BU49" s="255"/>
      <c r="BV49" s="255"/>
      <c r="BW49" s="255"/>
      <c r="BX49" s="255"/>
      <c r="BY49" s="249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1"/>
      <c r="DA49" s="171">
        <f ca="1">IF(C47="","",INDIRECT("Q料率_業種一括有期・建設!$E$"&amp;B47,TRUE))</f>
        <v>17</v>
      </c>
      <c r="DB49" s="172"/>
      <c r="DC49" s="172"/>
      <c r="DD49" s="172"/>
      <c r="DE49" s="172"/>
      <c r="DF49" s="172"/>
      <c r="DG49" s="172"/>
      <c r="DH49" s="172"/>
      <c r="DI49" s="172"/>
      <c r="DJ49" s="172"/>
      <c r="DK49" s="148"/>
      <c r="DL49" s="149"/>
      <c r="DM49" s="149"/>
      <c r="DN49" s="149"/>
      <c r="DO49" s="149"/>
      <c r="DP49" s="149"/>
      <c r="DQ49" s="149"/>
      <c r="DR49" s="149"/>
      <c r="DS49" s="149"/>
      <c r="DT49" s="150"/>
      <c r="DU49" s="158">
        <f ca="1">ROUNDDOWN(IF(DK49="",BY49*DA49,BY49*DK49),0)</f>
        <v>0</v>
      </c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60"/>
      <c r="FE49" s="37"/>
      <c r="FF49" s="108" t="str">
        <f>IF(FI16=3,"③","3") &amp;".委託解除年月日"</f>
        <v>3.委託解除年月日</v>
      </c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6"/>
    </row>
    <row r="50" spans="1:176" ht="6" customHeight="1" x14ac:dyDescent="0.15">
      <c r="A50" s="25"/>
      <c r="C50" s="340"/>
      <c r="D50" s="341"/>
      <c r="E50" s="341"/>
      <c r="F50" s="342"/>
      <c r="G50" s="358"/>
      <c r="H50" s="359"/>
      <c r="I50" s="359"/>
      <c r="J50" s="360"/>
      <c r="K50" s="349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1"/>
      <c r="AC50" s="461"/>
      <c r="AD50" s="461"/>
      <c r="AE50" s="461"/>
      <c r="AF50" s="462"/>
      <c r="AG50" s="233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5"/>
      <c r="BQ50" s="255"/>
      <c r="BR50" s="255"/>
      <c r="BS50" s="255"/>
      <c r="BT50" s="255"/>
      <c r="BU50" s="255"/>
      <c r="BV50" s="255"/>
      <c r="BW50" s="255"/>
      <c r="BX50" s="255"/>
      <c r="BY50" s="252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4"/>
      <c r="DA50" s="171"/>
      <c r="DB50" s="172"/>
      <c r="DC50" s="172"/>
      <c r="DD50" s="172"/>
      <c r="DE50" s="172"/>
      <c r="DF50" s="172"/>
      <c r="DG50" s="172"/>
      <c r="DH50" s="172"/>
      <c r="DI50" s="172"/>
      <c r="DJ50" s="172"/>
      <c r="DK50" s="151"/>
      <c r="DL50" s="152"/>
      <c r="DM50" s="152"/>
      <c r="DN50" s="152"/>
      <c r="DO50" s="152"/>
      <c r="DP50" s="152"/>
      <c r="DQ50" s="152"/>
      <c r="DR50" s="152"/>
      <c r="DS50" s="152"/>
      <c r="DT50" s="153"/>
      <c r="DU50" s="161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3"/>
      <c r="FE50" s="37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6"/>
    </row>
    <row r="51" spans="1:176" ht="6" customHeight="1" x14ac:dyDescent="0.15">
      <c r="A51" s="25"/>
      <c r="C51" s="340"/>
      <c r="D51" s="341"/>
      <c r="E51" s="341"/>
      <c r="F51" s="342"/>
      <c r="G51" s="358"/>
      <c r="H51" s="359"/>
      <c r="I51" s="359"/>
      <c r="J51" s="360"/>
      <c r="K51" s="349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1"/>
      <c r="AC51" s="463" t="s">
        <v>45</v>
      </c>
      <c r="AD51" s="463"/>
      <c r="AE51" s="463"/>
      <c r="AF51" s="464"/>
      <c r="AG51" s="236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8"/>
      <c r="BQ51" s="255">
        <f ca="1">IF(C47="","",INDIRECT("Q料率_業種一括有期・建設!$J$"&amp;B47,TRUE))</f>
        <v>25</v>
      </c>
      <c r="BR51" s="255"/>
      <c r="BS51" s="255"/>
      <c r="BT51" s="255"/>
      <c r="BU51" s="255"/>
      <c r="BV51" s="255"/>
      <c r="BW51" s="255"/>
      <c r="BX51" s="255"/>
      <c r="BY51" s="438"/>
      <c r="BZ51" s="439"/>
      <c r="CA51" s="439"/>
      <c r="CB51" s="439"/>
      <c r="CC51" s="439"/>
      <c r="CD51" s="439"/>
      <c r="CE51" s="439"/>
      <c r="CF51" s="439"/>
      <c r="CG51" s="439"/>
      <c r="CH51" s="439"/>
      <c r="CI51" s="439"/>
      <c r="CJ51" s="439"/>
      <c r="CK51" s="439"/>
      <c r="CL51" s="439"/>
      <c r="CM51" s="439"/>
      <c r="CN51" s="439"/>
      <c r="CO51" s="439"/>
      <c r="CP51" s="439"/>
      <c r="CQ51" s="439"/>
      <c r="CR51" s="439"/>
      <c r="CS51" s="439"/>
      <c r="CT51" s="439"/>
      <c r="CU51" s="439"/>
      <c r="CV51" s="439"/>
      <c r="CW51" s="439"/>
      <c r="CX51" s="439"/>
      <c r="CY51" s="439"/>
      <c r="CZ51" s="440"/>
      <c r="DA51" s="498">
        <f ca="1">IF(C47="","",INDIRECT("Q料率_業種一括有期・建設!$F$"&amp;B47,TRUE))</f>
        <v>9.5</v>
      </c>
      <c r="DB51" s="499"/>
      <c r="DC51" s="499"/>
      <c r="DD51" s="499"/>
      <c r="DE51" s="499"/>
      <c r="DF51" s="499"/>
      <c r="DG51" s="499"/>
      <c r="DH51" s="499"/>
      <c r="DI51" s="499"/>
      <c r="DJ51" s="499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39">
        <f ca="1">ROUNDDOWN(IF(DK51="",BY51*DA51,BY51*DK51),0)</f>
        <v>0</v>
      </c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1"/>
      <c r="FG51" s="75" t="s">
        <v>56</v>
      </c>
      <c r="FH51" s="75"/>
      <c r="FI51" s="75"/>
      <c r="FK51" s="75" t="s">
        <v>57</v>
      </c>
      <c r="FL51" s="75"/>
      <c r="FM51" s="75"/>
      <c r="FO51" s="75" t="s">
        <v>58</v>
      </c>
      <c r="FP51" s="75"/>
      <c r="FQ51" s="75"/>
      <c r="FS51" s="7"/>
      <c r="FT51" s="9"/>
    </row>
    <row r="52" spans="1:176" ht="6" customHeight="1" x14ac:dyDescent="0.15">
      <c r="A52" s="25"/>
      <c r="C52" s="340"/>
      <c r="D52" s="341"/>
      <c r="E52" s="341"/>
      <c r="F52" s="342"/>
      <c r="G52" s="358"/>
      <c r="H52" s="359"/>
      <c r="I52" s="359"/>
      <c r="J52" s="360"/>
      <c r="K52" s="349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1"/>
      <c r="AC52" s="463"/>
      <c r="AD52" s="463"/>
      <c r="AE52" s="463"/>
      <c r="AF52" s="464"/>
      <c r="AG52" s="239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1"/>
      <c r="BQ52" s="255"/>
      <c r="BR52" s="255"/>
      <c r="BS52" s="255"/>
      <c r="BT52" s="255"/>
      <c r="BU52" s="255"/>
      <c r="BV52" s="255"/>
      <c r="BW52" s="255"/>
      <c r="BX52" s="255"/>
      <c r="BY52" s="441"/>
      <c r="BZ52" s="442"/>
      <c r="CA52" s="442"/>
      <c r="CB52" s="442"/>
      <c r="CC52" s="442"/>
      <c r="CD52" s="442"/>
      <c r="CE52" s="442"/>
      <c r="CF52" s="442"/>
      <c r="CG52" s="442"/>
      <c r="CH52" s="442"/>
      <c r="CI52" s="442"/>
      <c r="CJ52" s="442"/>
      <c r="CK52" s="442"/>
      <c r="CL52" s="442"/>
      <c r="CM52" s="442"/>
      <c r="CN52" s="442"/>
      <c r="CO52" s="442"/>
      <c r="CP52" s="442"/>
      <c r="CQ52" s="442"/>
      <c r="CR52" s="442"/>
      <c r="CS52" s="442"/>
      <c r="CT52" s="442"/>
      <c r="CU52" s="442"/>
      <c r="CV52" s="442"/>
      <c r="CW52" s="442"/>
      <c r="CX52" s="442"/>
      <c r="CY52" s="442"/>
      <c r="CZ52" s="443"/>
      <c r="DA52" s="498"/>
      <c r="DB52" s="499"/>
      <c r="DC52" s="499"/>
      <c r="DD52" s="499"/>
      <c r="DE52" s="499"/>
      <c r="DF52" s="499"/>
      <c r="DG52" s="499"/>
      <c r="DH52" s="499"/>
      <c r="DI52" s="499"/>
      <c r="DJ52" s="499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2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4"/>
      <c r="FG52" s="75"/>
      <c r="FH52" s="75"/>
      <c r="FI52" s="75"/>
      <c r="FK52" s="75"/>
      <c r="FL52" s="75"/>
      <c r="FM52" s="75"/>
      <c r="FO52" s="75"/>
      <c r="FP52" s="75"/>
      <c r="FQ52" s="75"/>
      <c r="FS52" s="7"/>
      <c r="FT52" s="9"/>
    </row>
    <row r="53" spans="1:176" ht="6" customHeight="1" x14ac:dyDescent="0.15">
      <c r="A53" s="25"/>
      <c r="C53" s="340"/>
      <c r="D53" s="341"/>
      <c r="E53" s="341"/>
      <c r="F53" s="342"/>
      <c r="G53" s="358"/>
      <c r="H53" s="359"/>
      <c r="I53" s="359"/>
      <c r="J53" s="360"/>
      <c r="K53" s="349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1"/>
      <c r="AC53" s="458" t="s">
        <v>47</v>
      </c>
      <c r="AD53" s="458"/>
      <c r="AE53" s="458"/>
      <c r="AF53" s="459"/>
      <c r="AG53" s="242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4"/>
      <c r="BQ53" s="255">
        <f ca="1">IF(C47="","",INDIRECT("Q料率_業種一括有期・建設!$K$"&amp;B47,TRUE))</f>
        <v>24</v>
      </c>
      <c r="BR53" s="255"/>
      <c r="BS53" s="255"/>
      <c r="BT53" s="255"/>
      <c r="BU53" s="255"/>
      <c r="BV53" s="255"/>
      <c r="BW53" s="255"/>
      <c r="BX53" s="255"/>
      <c r="BY53" s="450"/>
      <c r="BZ53" s="451"/>
      <c r="CA53" s="451"/>
      <c r="CB53" s="451"/>
      <c r="CC53" s="451"/>
      <c r="CD53" s="451"/>
      <c r="CE53" s="451"/>
      <c r="CF53" s="451"/>
      <c r="CG53" s="451"/>
      <c r="CH53" s="451"/>
      <c r="CI53" s="451"/>
      <c r="CJ53" s="451"/>
      <c r="CK53" s="451"/>
      <c r="CL53" s="451"/>
      <c r="CM53" s="451"/>
      <c r="CN53" s="451"/>
      <c r="CO53" s="451"/>
      <c r="CP53" s="451"/>
      <c r="CQ53" s="451"/>
      <c r="CR53" s="451"/>
      <c r="CS53" s="451"/>
      <c r="CT53" s="451"/>
      <c r="CU53" s="451"/>
      <c r="CV53" s="451"/>
      <c r="CW53" s="451"/>
      <c r="CX53" s="451"/>
      <c r="CY53" s="451"/>
      <c r="CZ53" s="452"/>
      <c r="DA53" s="472">
        <f ca="1">IF(C47="","",INDIRECT("Q料率_業種一括有期・建設!$G$"&amp;B47,TRUE))</f>
        <v>9</v>
      </c>
      <c r="DB53" s="473"/>
      <c r="DC53" s="473"/>
      <c r="DD53" s="473"/>
      <c r="DE53" s="473"/>
      <c r="DF53" s="473"/>
      <c r="DG53" s="473"/>
      <c r="DH53" s="473"/>
      <c r="DI53" s="473"/>
      <c r="DJ53" s="473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127">
        <f ca="1">ROUNDDOWN(IF(DK53="",BY53*DA53,BY53*DK53),0)</f>
        <v>0</v>
      </c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9"/>
      <c r="FE53" s="8"/>
      <c r="FF53" s="63"/>
      <c r="FG53" s="64"/>
      <c r="FH53" s="65"/>
      <c r="FJ53" s="72"/>
      <c r="FK53" s="64"/>
      <c r="FL53" s="65"/>
      <c r="FN53" s="72"/>
      <c r="FO53" s="64"/>
      <c r="FP53" s="65"/>
      <c r="FR53" s="18"/>
      <c r="FS53" s="7"/>
      <c r="FT53" s="9"/>
    </row>
    <row r="54" spans="1:176" ht="6" customHeight="1" x14ac:dyDescent="0.15">
      <c r="A54" s="25"/>
      <c r="C54" s="343"/>
      <c r="D54" s="344"/>
      <c r="E54" s="344"/>
      <c r="F54" s="345"/>
      <c r="G54" s="358"/>
      <c r="H54" s="359"/>
      <c r="I54" s="359"/>
      <c r="J54" s="360"/>
      <c r="K54" s="352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4"/>
      <c r="AC54" s="458"/>
      <c r="AD54" s="458"/>
      <c r="AE54" s="458"/>
      <c r="AF54" s="459"/>
      <c r="AG54" s="245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7"/>
      <c r="BQ54" s="255"/>
      <c r="BR54" s="255"/>
      <c r="BS54" s="255"/>
      <c r="BT54" s="255"/>
      <c r="BU54" s="255"/>
      <c r="BV54" s="255"/>
      <c r="BW54" s="255"/>
      <c r="BX54" s="255"/>
      <c r="BY54" s="453"/>
      <c r="BZ54" s="454"/>
      <c r="CA54" s="454"/>
      <c r="CB54" s="454"/>
      <c r="CC54" s="454"/>
      <c r="CD54" s="454"/>
      <c r="CE54" s="454"/>
      <c r="CF54" s="454"/>
      <c r="CG54" s="454"/>
      <c r="CH54" s="454"/>
      <c r="CI54" s="454"/>
      <c r="CJ54" s="454"/>
      <c r="CK54" s="454"/>
      <c r="CL54" s="454"/>
      <c r="CM54" s="454"/>
      <c r="CN54" s="454"/>
      <c r="CO54" s="454"/>
      <c r="CP54" s="454"/>
      <c r="CQ54" s="454"/>
      <c r="CR54" s="454"/>
      <c r="CS54" s="454"/>
      <c r="CT54" s="454"/>
      <c r="CU54" s="454"/>
      <c r="CV54" s="454"/>
      <c r="CW54" s="454"/>
      <c r="CX54" s="454"/>
      <c r="CY54" s="454"/>
      <c r="CZ54" s="455"/>
      <c r="DA54" s="472"/>
      <c r="DB54" s="473"/>
      <c r="DC54" s="473"/>
      <c r="DD54" s="473"/>
      <c r="DE54" s="473"/>
      <c r="DF54" s="473"/>
      <c r="DG54" s="473"/>
      <c r="DH54" s="473"/>
      <c r="DI54" s="473"/>
      <c r="DJ54" s="473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130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2"/>
      <c r="FE54" s="14"/>
      <c r="FF54" s="66"/>
      <c r="FG54" s="67"/>
      <c r="FH54" s="68"/>
      <c r="FJ54" s="66"/>
      <c r="FK54" s="67"/>
      <c r="FL54" s="68"/>
      <c r="FN54" s="66"/>
      <c r="FO54" s="73"/>
      <c r="FP54" s="68"/>
      <c r="FR54" s="18"/>
      <c r="FS54" s="7"/>
      <c r="FT54" s="9"/>
    </row>
    <row r="55" spans="1:176" ht="6" customHeight="1" x14ac:dyDescent="0.15">
      <c r="A55" s="26" t="str">
        <f>C55</f>
        <v>35</v>
      </c>
      <c r="B55" s="2">
        <f>MATCH(C55,Q料率_業種一括有期・建設!B1:B10)</f>
        <v>6</v>
      </c>
      <c r="C55" s="337" t="s">
        <v>59</v>
      </c>
      <c r="D55" s="338"/>
      <c r="E55" s="338"/>
      <c r="F55" s="339"/>
      <c r="G55" s="358"/>
      <c r="H55" s="359"/>
      <c r="I55" s="359"/>
      <c r="J55" s="360"/>
      <c r="K55" s="190" t="s">
        <v>60</v>
      </c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2"/>
      <c r="AC55" s="255" t="s">
        <v>42</v>
      </c>
      <c r="AD55" s="255"/>
      <c r="AE55" s="255"/>
      <c r="AF55" s="460"/>
      <c r="AG55" s="456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8"/>
      <c r="BQ55" s="255">
        <f ca="1">IF(C55="","",INDIRECT("Q料率_業種一括有期・建設!$H$"&amp;B55,TRUE))</f>
        <v>21</v>
      </c>
      <c r="BR55" s="255"/>
      <c r="BS55" s="255"/>
      <c r="BT55" s="255"/>
      <c r="BU55" s="255"/>
      <c r="BV55" s="255"/>
      <c r="BW55" s="255"/>
      <c r="BX55" s="255"/>
      <c r="BY55" s="444"/>
      <c r="BZ55" s="445"/>
      <c r="CA55" s="445"/>
      <c r="CB55" s="445"/>
      <c r="CC55" s="445"/>
      <c r="CD55" s="445"/>
      <c r="CE55" s="445"/>
      <c r="CF55" s="445"/>
      <c r="CG55" s="445"/>
      <c r="CH55" s="445"/>
      <c r="CI55" s="445"/>
      <c r="CJ55" s="445"/>
      <c r="CK55" s="445"/>
      <c r="CL55" s="445"/>
      <c r="CM55" s="445"/>
      <c r="CN55" s="445"/>
      <c r="CO55" s="445"/>
      <c r="CP55" s="445"/>
      <c r="CQ55" s="445"/>
      <c r="CR55" s="445"/>
      <c r="CS55" s="445"/>
      <c r="CT55" s="445"/>
      <c r="CU55" s="445"/>
      <c r="CV55" s="445"/>
      <c r="CW55" s="445"/>
      <c r="CX55" s="445"/>
      <c r="CY55" s="445"/>
      <c r="CZ55" s="446"/>
      <c r="DA55" s="171">
        <f ca="1">IF(C55="","",INDIRECT("Q料率_業種一括有期・建設!$D$"&amp;B55,TRUE))</f>
        <v>13</v>
      </c>
      <c r="DB55" s="172"/>
      <c r="DC55" s="172"/>
      <c r="DD55" s="172"/>
      <c r="DE55" s="172"/>
      <c r="DF55" s="172"/>
      <c r="DG55" s="172"/>
      <c r="DH55" s="172"/>
      <c r="DI55" s="172"/>
      <c r="DJ55" s="172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65">
        <f ca="1">ROUNDDOWN(IF(DK55="",BY55*DA55,BY55*DK55),0)</f>
        <v>0</v>
      </c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7"/>
      <c r="FE55" s="14"/>
      <c r="FF55" s="69"/>
      <c r="FG55" s="70"/>
      <c r="FH55" s="71"/>
      <c r="FI55" s="15"/>
      <c r="FJ55" s="69"/>
      <c r="FK55" s="70"/>
      <c r="FL55" s="71"/>
      <c r="FM55" s="6"/>
      <c r="FN55" s="69"/>
      <c r="FO55" s="70"/>
      <c r="FP55" s="71"/>
      <c r="FQ55" s="6"/>
      <c r="FR55" s="15"/>
      <c r="FS55" s="7"/>
      <c r="FT55" s="9"/>
    </row>
    <row r="56" spans="1:176" ht="6" customHeight="1" x14ac:dyDescent="0.15">
      <c r="A56" s="25"/>
      <c r="C56" s="340"/>
      <c r="D56" s="341"/>
      <c r="E56" s="341"/>
      <c r="F56" s="342"/>
      <c r="G56" s="358"/>
      <c r="H56" s="359"/>
      <c r="I56" s="359"/>
      <c r="J56" s="360"/>
      <c r="K56" s="335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336"/>
      <c r="AC56" s="255"/>
      <c r="AD56" s="255"/>
      <c r="AE56" s="255"/>
      <c r="AF56" s="460"/>
      <c r="AG56" s="239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1"/>
      <c r="BQ56" s="255"/>
      <c r="BR56" s="255"/>
      <c r="BS56" s="255"/>
      <c r="BT56" s="255"/>
      <c r="BU56" s="255"/>
      <c r="BV56" s="255"/>
      <c r="BW56" s="255"/>
      <c r="BX56" s="255"/>
      <c r="BY56" s="447"/>
      <c r="BZ56" s="448"/>
      <c r="CA56" s="448"/>
      <c r="CB56" s="448"/>
      <c r="CC56" s="448"/>
      <c r="CD56" s="448"/>
      <c r="CE56" s="448"/>
      <c r="CF56" s="448"/>
      <c r="CG56" s="448"/>
      <c r="CH56" s="448"/>
      <c r="CI56" s="448"/>
      <c r="CJ56" s="448"/>
      <c r="CK56" s="448"/>
      <c r="CL56" s="448"/>
      <c r="CM56" s="448"/>
      <c r="CN56" s="448"/>
      <c r="CO56" s="448"/>
      <c r="CP56" s="448"/>
      <c r="CQ56" s="448"/>
      <c r="CR56" s="448"/>
      <c r="CS56" s="448"/>
      <c r="CT56" s="448"/>
      <c r="CU56" s="448"/>
      <c r="CV56" s="448"/>
      <c r="CW56" s="448"/>
      <c r="CX56" s="448"/>
      <c r="CY56" s="448"/>
      <c r="CZ56" s="449"/>
      <c r="DA56" s="171"/>
      <c r="DB56" s="172"/>
      <c r="DC56" s="172"/>
      <c r="DD56" s="172"/>
      <c r="DE56" s="172"/>
      <c r="DF56" s="172"/>
      <c r="DG56" s="172"/>
      <c r="DH56" s="172"/>
      <c r="DI56" s="172"/>
      <c r="DJ56" s="172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68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70"/>
      <c r="FE56" s="37"/>
      <c r="FF56" s="124" t="str">
        <f>IF(FI16=4,"④","4")&amp;".委託解除拠出金納付済"</f>
        <v>4.委託解除拠出金納付済</v>
      </c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6"/>
    </row>
    <row r="57" spans="1:176" ht="6" customHeight="1" x14ac:dyDescent="0.15">
      <c r="A57" s="25"/>
      <c r="C57" s="340"/>
      <c r="D57" s="341"/>
      <c r="E57" s="341"/>
      <c r="F57" s="342"/>
      <c r="G57" s="358"/>
      <c r="H57" s="359"/>
      <c r="I57" s="359"/>
      <c r="J57" s="360"/>
      <c r="K57" s="335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336"/>
      <c r="AC57" s="461" t="s">
        <v>44</v>
      </c>
      <c r="AD57" s="461"/>
      <c r="AE57" s="461"/>
      <c r="AF57" s="462"/>
      <c r="AG57" s="230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2"/>
      <c r="BQ57" s="255">
        <f ca="1">IF(C55="","",INDIRECT("Q料率_業種一括有期・建設!$I$"&amp;B55,TRUE))</f>
        <v>21</v>
      </c>
      <c r="BR57" s="255"/>
      <c r="BS57" s="255"/>
      <c r="BT57" s="255"/>
      <c r="BU57" s="255"/>
      <c r="BV57" s="255"/>
      <c r="BW57" s="255"/>
      <c r="BX57" s="255"/>
      <c r="BY57" s="249"/>
      <c r="BZ57" s="250"/>
      <c r="CA57" s="250"/>
      <c r="CB57" s="250"/>
      <c r="CC57" s="250"/>
      <c r="CD57" s="250"/>
      <c r="CE57" s="250"/>
      <c r="CF57" s="250"/>
      <c r="CG57" s="250"/>
      <c r="CH57" s="250"/>
      <c r="CI57" s="250"/>
      <c r="CJ57" s="250"/>
      <c r="CK57" s="250"/>
      <c r="CL57" s="250"/>
      <c r="CM57" s="250"/>
      <c r="CN57" s="250"/>
      <c r="CO57" s="250"/>
      <c r="CP57" s="250"/>
      <c r="CQ57" s="250"/>
      <c r="CR57" s="250"/>
      <c r="CS57" s="250"/>
      <c r="CT57" s="250"/>
      <c r="CU57" s="250"/>
      <c r="CV57" s="250"/>
      <c r="CW57" s="250"/>
      <c r="CX57" s="250"/>
      <c r="CY57" s="250"/>
      <c r="CZ57" s="251"/>
      <c r="DA57" s="171">
        <f ca="1">IF(C55="","",INDIRECT("Q料率_業種一括有期・建設!$E$"&amp;B55,TRUE))</f>
        <v>13</v>
      </c>
      <c r="DB57" s="172"/>
      <c r="DC57" s="172"/>
      <c r="DD57" s="172"/>
      <c r="DE57" s="172"/>
      <c r="DF57" s="172"/>
      <c r="DG57" s="172"/>
      <c r="DH57" s="172"/>
      <c r="DI57" s="172"/>
      <c r="DJ57" s="172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58">
        <f ca="1">ROUNDDOWN(IF(DK57="",BY57*DA57,BY57*DK57),0)</f>
        <v>0</v>
      </c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60"/>
      <c r="FE57" s="40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6"/>
    </row>
    <row r="58" spans="1:176" ht="6" customHeight="1" thickBot="1" x14ac:dyDescent="0.2">
      <c r="A58" s="25"/>
      <c r="C58" s="340"/>
      <c r="D58" s="341"/>
      <c r="E58" s="341"/>
      <c r="F58" s="342"/>
      <c r="G58" s="358"/>
      <c r="H58" s="359"/>
      <c r="I58" s="359"/>
      <c r="J58" s="360"/>
      <c r="K58" s="335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336"/>
      <c r="AC58" s="461"/>
      <c r="AD58" s="461"/>
      <c r="AE58" s="461"/>
      <c r="AF58" s="462"/>
      <c r="AG58" s="233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4"/>
      <c r="BI58" s="234"/>
      <c r="BJ58" s="234"/>
      <c r="BK58" s="234"/>
      <c r="BL58" s="234"/>
      <c r="BM58" s="234"/>
      <c r="BN58" s="234"/>
      <c r="BO58" s="234"/>
      <c r="BP58" s="235"/>
      <c r="BQ58" s="255"/>
      <c r="BR58" s="255"/>
      <c r="BS58" s="255"/>
      <c r="BT58" s="255"/>
      <c r="BU58" s="255"/>
      <c r="BV58" s="255"/>
      <c r="BW58" s="255"/>
      <c r="BX58" s="255"/>
      <c r="BY58" s="252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3"/>
      <c r="CV58" s="253"/>
      <c r="CW58" s="253"/>
      <c r="CX58" s="253"/>
      <c r="CY58" s="253"/>
      <c r="CZ58" s="254"/>
      <c r="DA58" s="171"/>
      <c r="DB58" s="172"/>
      <c r="DC58" s="172"/>
      <c r="DD58" s="172"/>
      <c r="DE58" s="172"/>
      <c r="DF58" s="172"/>
      <c r="DG58" s="172"/>
      <c r="DH58" s="172"/>
      <c r="DI58" s="172"/>
      <c r="DJ58" s="172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61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3"/>
      <c r="FE58" s="10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2"/>
    </row>
    <row r="59" spans="1:176" ht="6" customHeight="1" x14ac:dyDescent="0.15">
      <c r="A59" s="25"/>
      <c r="C59" s="340"/>
      <c r="D59" s="341"/>
      <c r="E59" s="341"/>
      <c r="F59" s="342"/>
      <c r="G59" s="358"/>
      <c r="H59" s="359"/>
      <c r="I59" s="359"/>
      <c r="J59" s="360"/>
      <c r="K59" s="335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336"/>
      <c r="AC59" s="463" t="s">
        <v>45</v>
      </c>
      <c r="AD59" s="463"/>
      <c r="AE59" s="463"/>
      <c r="AF59" s="464"/>
      <c r="AG59" s="236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8"/>
      <c r="BQ59" s="255">
        <f ca="1">IF(C55="","",INDIRECT("Q料率_業種一括有期・建設!$J$"&amp;B55,TRUE))</f>
        <v>23</v>
      </c>
      <c r="BR59" s="255"/>
      <c r="BS59" s="255"/>
      <c r="BT59" s="255"/>
      <c r="BU59" s="255"/>
      <c r="BV59" s="255"/>
      <c r="BW59" s="255"/>
      <c r="BX59" s="255"/>
      <c r="BY59" s="438"/>
      <c r="BZ59" s="439"/>
      <c r="CA59" s="439"/>
      <c r="CB59" s="439"/>
      <c r="CC59" s="439"/>
      <c r="CD59" s="439"/>
      <c r="CE59" s="439"/>
      <c r="CF59" s="439"/>
      <c r="CG59" s="439"/>
      <c r="CH59" s="439"/>
      <c r="CI59" s="439"/>
      <c r="CJ59" s="439"/>
      <c r="CK59" s="439"/>
      <c r="CL59" s="439"/>
      <c r="CM59" s="439"/>
      <c r="CN59" s="439"/>
      <c r="CO59" s="439"/>
      <c r="CP59" s="439"/>
      <c r="CQ59" s="439"/>
      <c r="CR59" s="439"/>
      <c r="CS59" s="439"/>
      <c r="CT59" s="439"/>
      <c r="CU59" s="439"/>
      <c r="CV59" s="439"/>
      <c r="CW59" s="439"/>
      <c r="CX59" s="439"/>
      <c r="CY59" s="439"/>
      <c r="CZ59" s="440"/>
      <c r="DA59" s="171">
        <f ca="1">IF(C55="","",INDIRECT("Q料率_業種一括有期・建設!$F$"&amp;B55,TRUE))</f>
        <v>11</v>
      </c>
      <c r="DB59" s="172"/>
      <c r="DC59" s="172"/>
      <c r="DD59" s="172"/>
      <c r="DE59" s="172"/>
      <c r="DF59" s="172"/>
      <c r="DG59" s="172"/>
      <c r="DH59" s="172"/>
      <c r="DI59" s="172"/>
      <c r="DJ59" s="172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39">
        <f ca="1">ROUNDDOWN(IF(DK59="",BY59*DA59,BY59*DK59),0)</f>
        <v>0</v>
      </c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1"/>
      <c r="FE59" s="120" t="s">
        <v>61</v>
      </c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23"/>
      <c r="FT59" s="24"/>
    </row>
    <row r="60" spans="1:176" ht="6" customHeight="1" x14ac:dyDescent="0.15">
      <c r="A60" s="25"/>
      <c r="C60" s="340"/>
      <c r="D60" s="341"/>
      <c r="E60" s="341"/>
      <c r="F60" s="342"/>
      <c r="G60" s="358"/>
      <c r="H60" s="359"/>
      <c r="I60" s="359"/>
      <c r="J60" s="360"/>
      <c r="K60" s="335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336"/>
      <c r="AC60" s="463"/>
      <c r="AD60" s="463"/>
      <c r="AE60" s="463"/>
      <c r="AF60" s="464"/>
      <c r="AG60" s="239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1"/>
      <c r="BQ60" s="255"/>
      <c r="BR60" s="255"/>
      <c r="BS60" s="255"/>
      <c r="BT60" s="255"/>
      <c r="BU60" s="255"/>
      <c r="BV60" s="255"/>
      <c r="BW60" s="255"/>
      <c r="BX60" s="255"/>
      <c r="BY60" s="441"/>
      <c r="BZ60" s="442"/>
      <c r="CA60" s="442"/>
      <c r="CB60" s="442"/>
      <c r="CC60" s="442"/>
      <c r="CD60" s="442"/>
      <c r="CE60" s="442"/>
      <c r="CF60" s="442"/>
      <c r="CG60" s="442"/>
      <c r="CH60" s="442"/>
      <c r="CI60" s="442"/>
      <c r="CJ60" s="442"/>
      <c r="CK60" s="442"/>
      <c r="CL60" s="442"/>
      <c r="CM60" s="442"/>
      <c r="CN60" s="442"/>
      <c r="CO60" s="442"/>
      <c r="CP60" s="442"/>
      <c r="CQ60" s="442"/>
      <c r="CR60" s="442"/>
      <c r="CS60" s="442"/>
      <c r="CT60" s="442"/>
      <c r="CU60" s="442"/>
      <c r="CV60" s="442"/>
      <c r="CW60" s="442"/>
      <c r="CX60" s="442"/>
      <c r="CY60" s="442"/>
      <c r="CZ60" s="443"/>
      <c r="DA60" s="171"/>
      <c r="DB60" s="172"/>
      <c r="DC60" s="172"/>
      <c r="DD60" s="172"/>
      <c r="DE60" s="172"/>
      <c r="DF60" s="172"/>
      <c r="DG60" s="172"/>
      <c r="DH60" s="172"/>
      <c r="DI60" s="172"/>
      <c r="DJ60" s="172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2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4"/>
      <c r="FE60" s="96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7"/>
      <c r="FT60" s="9"/>
    </row>
    <row r="61" spans="1:176" ht="6" customHeight="1" x14ac:dyDescent="0.15">
      <c r="A61" s="25"/>
      <c r="C61" s="340"/>
      <c r="D61" s="341"/>
      <c r="E61" s="341"/>
      <c r="F61" s="342"/>
      <c r="G61" s="358"/>
      <c r="H61" s="359"/>
      <c r="I61" s="359"/>
      <c r="J61" s="360"/>
      <c r="K61" s="335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336"/>
      <c r="AC61" s="458" t="s">
        <v>47</v>
      </c>
      <c r="AD61" s="458"/>
      <c r="AE61" s="458"/>
      <c r="AF61" s="459"/>
      <c r="AG61" s="242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4"/>
      <c r="BQ61" s="255">
        <f ca="1">IF(C55="","",INDIRECT("Q料率_業種一括有期・建設!$K$"&amp;B55,TRUE))</f>
        <v>23</v>
      </c>
      <c r="BR61" s="255"/>
      <c r="BS61" s="255"/>
      <c r="BT61" s="255"/>
      <c r="BU61" s="255"/>
      <c r="BV61" s="255"/>
      <c r="BW61" s="255"/>
      <c r="BX61" s="255"/>
      <c r="BY61" s="450"/>
      <c r="BZ61" s="451"/>
      <c r="CA61" s="451"/>
      <c r="CB61" s="451"/>
      <c r="CC61" s="451"/>
      <c r="CD61" s="451"/>
      <c r="CE61" s="451"/>
      <c r="CF61" s="451"/>
      <c r="CG61" s="451"/>
      <c r="CH61" s="451"/>
      <c r="CI61" s="451"/>
      <c r="CJ61" s="451"/>
      <c r="CK61" s="451"/>
      <c r="CL61" s="451"/>
      <c r="CM61" s="451"/>
      <c r="CN61" s="451"/>
      <c r="CO61" s="451"/>
      <c r="CP61" s="451"/>
      <c r="CQ61" s="451"/>
      <c r="CR61" s="451"/>
      <c r="CS61" s="451"/>
      <c r="CT61" s="451"/>
      <c r="CU61" s="451"/>
      <c r="CV61" s="451"/>
      <c r="CW61" s="451"/>
      <c r="CX61" s="451"/>
      <c r="CY61" s="451"/>
      <c r="CZ61" s="452"/>
      <c r="DA61" s="500">
        <f ca="1">IF(C55="","",INDIRECT("Q料率_業種一括有期・建設!$G$"&amp;B55,TRUE))</f>
        <v>9.5</v>
      </c>
      <c r="DB61" s="501"/>
      <c r="DC61" s="501"/>
      <c r="DD61" s="501"/>
      <c r="DE61" s="501"/>
      <c r="DF61" s="501"/>
      <c r="DG61" s="501"/>
      <c r="DH61" s="501"/>
      <c r="DI61" s="501"/>
      <c r="DJ61" s="501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127">
        <f ca="1">ROUNDDOWN(IF(DK61="",BY61*DA61,BY61*DK61),0)</f>
        <v>0</v>
      </c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9"/>
      <c r="FE61" s="8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9"/>
    </row>
    <row r="62" spans="1:176" ht="6" customHeight="1" x14ac:dyDescent="0.15">
      <c r="A62" s="25"/>
      <c r="C62" s="343"/>
      <c r="D62" s="344"/>
      <c r="E62" s="344"/>
      <c r="F62" s="345"/>
      <c r="G62" s="358"/>
      <c r="H62" s="359"/>
      <c r="I62" s="359"/>
      <c r="J62" s="360"/>
      <c r="K62" s="193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5"/>
      <c r="AC62" s="458"/>
      <c r="AD62" s="458"/>
      <c r="AE62" s="458"/>
      <c r="AF62" s="459"/>
      <c r="AG62" s="245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7"/>
      <c r="BQ62" s="255"/>
      <c r="BR62" s="255"/>
      <c r="BS62" s="255"/>
      <c r="BT62" s="255"/>
      <c r="BU62" s="255"/>
      <c r="BV62" s="255"/>
      <c r="BW62" s="255"/>
      <c r="BX62" s="255"/>
      <c r="BY62" s="453"/>
      <c r="BZ62" s="454"/>
      <c r="CA62" s="454"/>
      <c r="CB62" s="454"/>
      <c r="CC62" s="454"/>
      <c r="CD62" s="454"/>
      <c r="CE62" s="454"/>
      <c r="CF62" s="454"/>
      <c r="CG62" s="454"/>
      <c r="CH62" s="454"/>
      <c r="CI62" s="454"/>
      <c r="CJ62" s="454"/>
      <c r="CK62" s="454"/>
      <c r="CL62" s="454"/>
      <c r="CM62" s="454"/>
      <c r="CN62" s="454"/>
      <c r="CO62" s="454"/>
      <c r="CP62" s="454"/>
      <c r="CQ62" s="454"/>
      <c r="CR62" s="454"/>
      <c r="CS62" s="454"/>
      <c r="CT62" s="454"/>
      <c r="CU62" s="454"/>
      <c r="CV62" s="454"/>
      <c r="CW62" s="454"/>
      <c r="CX62" s="454"/>
      <c r="CY62" s="454"/>
      <c r="CZ62" s="455"/>
      <c r="DA62" s="500"/>
      <c r="DB62" s="501"/>
      <c r="DC62" s="501"/>
      <c r="DD62" s="501"/>
      <c r="DE62" s="501"/>
      <c r="DF62" s="501"/>
      <c r="DG62" s="501"/>
      <c r="DH62" s="501"/>
      <c r="DI62" s="501"/>
      <c r="DJ62" s="501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130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2"/>
      <c r="FE62" s="37"/>
      <c r="FF62" s="108" t="str">
        <f>IF(FM16=1,"①","1") &amp;".一括納付"</f>
        <v>1.一括納付</v>
      </c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10"/>
    </row>
    <row r="63" spans="1:176" ht="6" customHeight="1" x14ac:dyDescent="0.15">
      <c r="A63" s="26" t="str">
        <f>C63</f>
        <v>38</v>
      </c>
      <c r="B63" s="2">
        <f>MATCH(C63,Q料率_業種一括有期・建設!B1:B10,0)</f>
        <v>7</v>
      </c>
      <c r="C63" s="337" t="s">
        <v>62</v>
      </c>
      <c r="D63" s="338"/>
      <c r="E63" s="338"/>
      <c r="F63" s="339"/>
      <c r="G63" s="358"/>
      <c r="H63" s="359"/>
      <c r="I63" s="359"/>
      <c r="J63" s="360"/>
      <c r="K63" s="346" t="s">
        <v>63</v>
      </c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8"/>
      <c r="AC63" s="219" t="s">
        <v>42</v>
      </c>
      <c r="AD63" s="90"/>
      <c r="AE63" s="90"/>
      <c r="AF63" s="220"/>
      <c r="AG63" s="456"/>
      <c r="AH63" s="483"/>
      <c r="AI63" s="483"/>
      <c r="AJ63" s="483"/>
      <c r="AK63" s="483"/>
      <c r="AL63" s="483"/>
      <c r="AM63" s="483"/>
      <c r="AN63" s="483"/>
      <c r="AO63" s="483"/>
      <c r="AP63" s="483"/>
      <c r="AQ63" s="483"/>
      <c r="AR63" s="483"/>
      <c r="AS63" s="483"/>
      <c r="AT63" s="483"/>
      <c r="AU63" s="483"/>
      <c r="AV63" s="483"/>
      <c r="AW63" s="483"/>
      <c r="AX63" s="483"/>
      <c r="AY63" s="483"/>
      <c r="AZ63" s="483"/>
      <c r="BA63" s="483"/>
      <c r="BB63" s="483"/>
      <c r="BC63" s="483"/>
      <c r="BD63" s="483"/>
      <c r="BE63" s="483"/>
      <c r="BF63" s="483"/>
      <c r="BG63" s="483"/>
      <c r="BH63" s="483"/>
      <c r="BI63" s="483"/>
      <c r="BJ63" s="483"/>
      <c r="BK63" s="483"/>
      <c r="BL63" s="483"/>
      <c r="BM63" s="483"/>
      <c r="BN63" s="483"/>
      <c r="BO63" s="483"/>
      <c r="BP63" s="484"/>
      <c r="BQ63" s="255">
        <f ca="1">IF(C63="","",INDIRECT("Q料率_業種一括有期・建設!$H$"&amp;B63,TRUE))</f>
        <v>22</v>
      </c>
      <c r="BR63" s="255"/>
      <c r="BS63" s="255"/>
      <c r="BT63" s="255"/>
      <c r="BU63" s="255"/>
      <c r="BV63" s="255"/>
      <c r="BW63" s="255"/>
      <c r="BX63" s="255"/>
      <c r="BY63" s="444"/>
      <c r="BZ63" s="445"/>
      <c r="CA63" s="445"/>
      <c r="CB63" s="445"/>
      <c r="CC63" s="445"/>
      <c r="CD63" s="445"/>
      <c r="CE63" s="445"/>
      <c r="CF63" s="445"/>
      <c r="CG63" s="445"/>
      <c r="CH63" s="445"/>
      <c r="CI63" s="445"/>
      <c r="CJ63" s="445"/>
      <c r="CK63" s="445"/>
      <c r="CL63" s="445"/>
      <c r="CM63" s="445"/>
      <c r="CN63" s="445"/>
      <c r="CO63" s="445"/>
      <c r="CP63" s="445"/>
      <c r="CQ63" s="445"/>
      <c r="CR63" s="445"/>
      <c r="CS63" s="445"/>
      <c r="CT63" s="445"/>
      <c r="CU63" s="445"/>
      <c r="CV63" s="445"/>
      <c r="CW63" s="445"/>
      <c r="CX63" s="445"/>
      <c r="CY63" s="445"/>
      <c r="CZ63" s="446"/>
      <c r="DA63" s="502">
        <f ca="1">IF(C63="","",INDIRECT("Q料率_業種一括有期・建設!$D$"&amp;B63,TRUE))</f>
        <v>15</v>
      </c>
      <c r="DB63" s="503"/>
      <c r="DC63" s="503"/>
      <c r="DD63" s="503"/>
      <c r="DE63" s="503"/>
      <c r="DF63" s="503"/>
      <c r="DG63" s="503"/>
      <c r="DH63" s="503"/>
      <c r="DI63" s="503"/>
      <c r="DJ63" s="504"/>
      <c r="DK63" s="148"/>
      <c r="DL63" s="149"/>
      <c r="DM63" s="149"/>
      <c r="DN63" s="149"/>
      <c r="DO63" s="149"/>
      <c r="DP63" s="149"/>
      <c r="DQ63" s="149"/>
      <c r="DR63" s="149"/>
      <c r="DS63" s="149"/>
      <c r="DT63" s="150"/>
      <c r="DU63" s="165">
        <f ca="1">ROUNDDOWN(IF(DK63="",BY63*DA63,BY63*DK63),0)</f>
        <v>0</v>
      </c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7"/>
      <c r="FE63" s="37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10"/>
    </row>
    <row r="64" spans="1:176" ht="6" customHeight="1" x14ac:dyDescent="0.15">
      <c r="A64" s="25"/>
      <c r="C64" s="340"/>
      <c r="D64" s="341"/>
      <c r="E64" s="341"/>
      <c r="F64" s="342"/>
      <c r="G64" s="358"/>
      <c r="H64" s="359"/>
      <c r="I64" s="359"/>
      <c r="J64" s="360"/>
      <c r="K64" s="349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1"/>
      <c r="AC64" s="221"/>
      <c r="AD64" s="94"/>
      <c r="AE64" s="94"/>
      <c r="AF64" s="222"/>
      <c r="AG64" s="485"/>
      <c r="AH64" s="486"/>
      <c r="AI64" s="486"/>
      <c r="AJ64" s="486"/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486"/>
      <c r="BO64" s="486"/>
      <c r="BP64" s="487"/>
      <c r="BQ64" s="255"/>
      <c r="BR64" s="255"/>
      <c r="BS64" s="255"/>
      <c r="BT64" s="255"/>
      <c r="BU64" s="255"/>
      <c r="BV64" s="255"/>
      <c r="BW64" s="255"/>
      <c r="BX64" s="255"/>
      <c r="BY64" s="447"/>
      <c r="BZ64" s="448"/>
      <c r="CA64" s="448"/>
      <c r="CB64" s="448"/>
      <c r="CC64" s="448"/>
      <c r="CD64" s="448"/>
      <c r="CE64" s="448"/>
      <c r="CF64" s="448"/>
      <c r="CG64" s="448"/>
      <c r="CH64" s="448"/>
      <c r="CI64" s="448"/>
      <c r="CJ64" s="448"/>
      <c r="CK64" s="448"/>
      <c r="CL64" s="448"/>
      <c r="CM64" s="448"/>
      <c r="CN64" s="448"/>
      <c r="CO64" s="448"/>
      <c r="CP64" s="448"/>
      <c r="CQ64" s="448"/>
      <c r="CR64" s="448"/>
      <c r="CS64" s="448"/>
      <c r="CT64" s="448"/>
      <c r="CU64" s="448"/>
      <c r="CV64" s="448"/>
      <c r="CW64" s="448"/>
      <c r="CX64" s="448"/>
      <c r="CY64" s="448"/>
      <c r="CZ64" s="449"/>
      <c r="DA64" s="505"/>
      <c r="DB64" s="506"/>
      <c r="DC64" s="506"/>
      <c r="DD64" s="506"/>
      <c r="DE64" s="506"/>
      <c r="DF64" s="506"/>
      <c r="DG64" s="506"/>
      <c r="DH64" s="506"/>
      <c r="DI64" s="506"/>
      <c r="DJ64" s="507"/>
      <c r="DK64" s="151"/>
      <c r="DL64" s="152"/>
      <c r="DM64" s="152"/>
      <c r="DN64" s="152"/>
      <c r="DO64" s="152"/>
      <c r="DP64" s="152"/>
      <c r="DQ64" s="152"/>
      <c r="DR64" s="152"/>
      <c r="DS64" s="152"/>
      <c r="DT64" s="153"/>
      <c r="DU64" s="168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70"/>
      <c r="FE64" s="8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9"/>
    </row>
    <row r="65" spans="1:180" ht="6" customHeight="1" x14ac:dyDescent="0.15">
      <c r="A65" s="25"/>
      <c r="C65" s="340"/>
      <c r="D65" s="341"/>
      <c r="E65" s="341"/>
      <c r="F65" s="342"/>
      <c r="G65" s="358"/>
      <c r="H65" s="359"/>
      <c r="I65" s="359"/>
      <c r="J65" s="360"/>
      <c r="K65" s="349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1"/>
      <c r="AC65" s="461" t="s">
        <v>44</v>
      </c>
      <c r="AD65" s="461"/>
      <c r="AE65" s="461"/>
      <c r="AF65" s="462"/>
      <c r="AG65" s="230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2"/>
      <c r="BQ65" s="255">
        <f ca="1">IF(C63="","",INDIRECT("Q料率_業種一括有期・建設!$I$"&amp;B63,TRUE))</f>
        <v>22</v>
      </c>
      <c r="BR65" s="255"/>
      <c r="BS65" s="255"/>
      <c r="BT65" s="255"/>
      <c r="BU65" s="255"/>
      <c r="BV65" s="255"/>
      <c r="BW65" s="255"/>
      <c r="BX65" s="255"/>
      <c r="BY65" s="249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1"/>
      <c r="DA65" s="171">
        <f ca="1">IF(C63="","",INDIRECT("Q料率_業種一括有期・建設!$E$"&amp;B63,TRUE))</f>
        <v>15</v>
      </c>
      <c r="DB65" s="172"/>
      <c r="DC65" s="172"/>
      <c r="DD65" s="172"/>
      <c r="DE65" s="172"/>
      <c r="DF65" s="172"/>
      <c r="DG65" s="172"/>
      <c r="DH65" s="172"/>
      <c r="DI65" s="172"/>
      <c r="DJ65" s="172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58">
        <f ca="1">ROUNDDOWN(IF(DK65="",BY65*DA65,BY65*DK65),0)</f>
        <v>0</v>
      </c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60"/>
      <c r="FE65" s="37"/>
      <c r="FF65" s="108" t="str">
        <f>IF(FM16=2,"②","2") &amp;".分納（３回）"</f>
        <v>2.分納（３回）</v>
      </c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10"/>
    </row>
    <row r="66" spans="1:180" ht="6" customHeight="1" x14ac:dyDescent="0.15">
      <c r="A66" s="25"/>
      <c r="C66" s="340"/>
      <c r="D66" s="341"/>
      <c r="E66" s="341"/>
      <c r="F66" s="342"/>
      <c r="G66" s="358"/>
      <c r="H66" s="359"/>
      <c r="I66" s="359"/>
      <c r="J66" s="360"/>
      <c r="K66" s="349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1"/>
      <c r="AC66" s="461"/>
      <c r="AD66" s="461"/>
      <c r="AE66" s="461"/>
      <c r="AF66" s="462"/>
      <c r="AG66" s="233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5"/>
      <c r="BQ66" s="255"/>
      <c r="BR66" s="255"/>
      <c r="BS66" s="255"/>
      <c r="BT66" s="255"/>
      <c r="BU66" s="255"/>
      <c r="BV66" s="255"/>
      <c r="BW66" s="255"/>
      <c r="BX66" s="255"/>
      <c r="BY66" s="252"/>
      <c r="BZ66" s="253"/>
      <c r="CA66" s="253"/>
      <c r="CB66" s="253"/>
      <c r="CC66" s="253"/>
      <c r="CD66" s="253"/>
      <c r="CE66" s="253"/>
      <c r="CF66" s="253"/>
      <c r="CG66" s="253"/>
      <c r="CH66" s="253"/>
      <c r="CI66" s="253"/>
      <c r="CJ66" s="253"/>
      <c r="CK66" s="253"/>
      <c r="CL66" s="253"/>
      <c r="CM66" s="253"/>
      <c r="CN66" s="253"/>
      <c r="CO66" s="253"/>
      <c r="CP66" s="253"/>
      <c r="CQ66" s="253"/>
      <c r="CR66" s="253"/>
      <c r="CS66" s="253"/>
      <c r="CT66" s="253"/>
      <c r="CU66" s="253"/>
      <c r="CV66" s="253"/>
      <c r="CW66" s="253"/>
      <c r="CX66" s="253"/>
      <c r="CY66" s="253"/>
      <c r="CZ66" s="254"/>
      <c r="DA66" s="171"/>
      <c r="DB66" s="172"/>
      <c r="DC66" s="172"/>
      <c r="DD66" s="172"/>
      <c r="DE66" s="172"/>
      <c r="DF66" s="172"/>
      <c r="DG66" s="172"/>
      <c r="DH66" s="172"/>
      <c r="DI66" s="172"/>
      <c r="DJ66" s="172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61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3"/>
      <c r="FE66" s="37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10"/>
    </row>
    <row r="67" spans="1:180" ht="6" customHeight="1" thickBot="1" x14ac:dyDescent="0.2">
      <c r="A67" s="25"/>
      <c r="C67" s="340"/>
      <c r="D67" s="341"/>
      <c r="E67" s="341"/>
      <c r="F67" s="342"/>
      <c r="G67" s="358"/>
      <c r="H67" s="359"/>
      <c r="I67" s="359"/>
      <c r="J67" s="360"/>
      <c r="K67" s="349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1"/>
      <c r="AC67" s="463" t="s">
        <v>45</v>
      </c>
      <c r="AD67" s="463"/>
      <c r="AE67" s="463"/>
      <c r="AF67" s="464"/>
      <c r="AG67" s="236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8"/>
      <c r="BQ67" s="255">
        <f ca="1">IF(C63="","",INDIRECT("Q料率_業種一括有期・建設!$J$"&amp;B63,TRUE))</f>
        <v>23</v>
      </c>
      <c r="BR67" s="255"/>
      <c r="BS67" s="255"/>
      <c r="BT67" s="255"/>
      <c r="BU67" s="255"/>
      <c r="BV67" s="255"/>
      <c r="BW67" s="255"/>
      <c r="BX67" s="255"/>
      <c r="BY67" s="438"/>
      <c r="BZ67" s="439"/>
      <c r="CA67" s="439"/>
      <c r="CB67" s="439"/>
      <c r="CC67" s="439"/>
      <c r="CD67" s="439"/>
      <c r="CE67" s="439"/>
      <c r="CF67" s="439"/>
      <c r="CG67" s="439"/>
      <c r="CH67" s="439"/>
      <c r="CI67" s="439"/>
      <c r="CJ67" s="439"/>
      <c r="CK67" s="439"/>
      <c r="CL67" s="439"/>
      <c r="CM67" s="439"/>
      <c r="CN67" s="439"/>
      <c r="CO67" s="439"/>
      <c r="CP67" s="439"/>
      <c r="CQ67" s="439"/>
      <c r="CR67" s="439"/>
      <c r="CS67" s="439"/>
      <c r="CT67" s="439"/>
      <c r="CU67" s="439"/>
      <c r="CV67" s="439"/>
      <c r="CW67" s="439"/>
      <c r="CX67" s="439"/>
      <c r="CY67" s="439"/>
      <c r="CZ67" s="440"/>
      <c r="DA67" s="171">
        <f ca="1">IF(C63="","",INDIRECT("Q料率_業種一括有期・建設!$F$"&amp;B63,TRUE))</f>
        <v>15</v>
      </c>
      <c r="DB67" s="172"/>
      <c r="DC67" s="172"/>
      <c r="DD67" s="172"/>
      <c r="DE67" s="172"/>
      <c r="DF67" s="172"/>
      <c r="DG67" s="172"/>
      <c r="DH67" s="172"/>
      <c r="DI67" s="172"/>
      <c r="DJ67" s="172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39">
        <f ca="1">ROUNDDOWN(IF(DK67="",BY67*DA67,BY67*DK67),0)</f>
        <v>0</v>
      </c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1"/>
      <c r="FE67" s="10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2"/>
    </row>
    <row r="68" spans="1:180" ht="6" customHeight="1" x14ac:dyDescent="0.15">
      <c r="A68" s="25"/>
      <c r="C68" s="340"/>
      <c r="D68" s="341"/>
      <c r="E68" s="341"/>
      <c r="F68" s="342"/>
      <c r="G68" s="358"/>
      <c r="H68" s="359"/>
      <c r="I68" s="359"/>
      <c r="J68" s="360"/>
      <c r="K68" s="349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1"/>
      <c r="AC68" s="463"/>
      <c r="AD68" s="463"/>
      <c r="AE68" s="463"/>
      <c r="AF68" s="464"/>
      <c r="AG68" s="239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1"/>
      <c r="BQ68" s="255"/>
      <c r="BR68" s="255"/>
      <c r="BS68" s="255"/>
      <c r="BT68" s="255"/>
      <c r="BU68" s="255"/>
      <c r="BV68" s="255"/>
      <c r="BW68" s="255"/>
      <c r="BX68" s="255"/>
      <c r="BY68" s="441"/>
      <c r="BZ68" s="442"/>
      <c r="CA68" s="442"/>
      <c r="CB68" s="442"/>
      <c r="CC68" s="442"/>
      <c r="CD68" s="442"/>
      <c r="CE68" s="442"/>
      <c r="CF68" s="442"/>
      <c r="CG68" s="442"/>
      <c r="CH68" s="442"/>
      <c r="CI68" s="442"/>
      <c r="CJ68" s="442"/>
      <c r="CK68" s="442"/>
      <c r="CL68" s="442"/>
      <c r="CM68" s="442"/>
      <c r="CN68" s="442"/>
      <c r="CO68" s="442"/>
      <c r="CP68" s="442"/>
      <c r="CQ68" s="442"/>
      <c r="CR68" s="442"/>
      <c r="CS68" s="442"/>
      <c r="CT68" s="442"/>
      <c r="CU68" s="442"/>
      <c r="CV68" s="442"/>
      <c r="CW68" s="442"/>
      <c r="CX68" s="442"/>
      <c r="CY68" s="442"/>
      <c r="CZ68" s="443"/>
      <c r="DA68" s="171"/>
      <c r="DB68" s="172"/>
      <c r="DC68" s="172"/>
      <c r="DD68" s="172"/>
      <c r="DE68" s="172"/>
      <c r="DF68" s="172"/>
      <c r="DG68" s="172"/>
      <c r="DH68" s="172"/>
      <c r="DI68" s="172"/>
      <c r="DJ68" s="172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2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4"/>
      <c r="FE68" s="33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</row>
    <row r="69" spans="1:180" ht="6" customHeight="1" x14ac:dyDescent="0.15">
      <c r="A69" s="25"/>
      <c r="C69" s="340"/>
      <c r="D69" s="341"/>
      <c r="E69" s="341"/>
      <c r="F69" s="342"/>
      <c r="G69" s="358"/>
      <c r="H69" s="359"/>
      <c r="I69" s="359"/>
      <c r="J69" s="360"/>
      <c r="K69" s="349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1"/>
      <c r="AC69" s="458" t="s">
        <v>47</v>
      </c>
      <c r="AD69" s="458"/>
      <c r="AE69" s="458"/>
      <c r="AF69" s="459"/>
      <c r="AG69" s="242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4"/>
      <c r="BQ69" s="255">
        <f ca="1">IF(C63="","",INDIRECT("Q料率_業種一括有期・建設!$K$"&amp;B63,TRUE))</f>
        <v>23</v>
      </c>
      <c r="BR69" s="255"/>
      <c r="BS69" s="255"/>
      <c r="BT69" s="255"/>
      <c r="BU69" s="255"/>
      <c r="BV69" s="255"/>
      <c r="BW69" s="255"/>
      <c r="BX69" s="255"/>
      <c r="BY69" s="450"/>
      <c r="BZ69" s="451"/>
      <c r="CA69" s="451"/>
      <c r="CB69" s="451"/>
      <c r="CC69" s="451"/>
      <c r="CD69" s="451"/>
      <c r="CE69" s="451"/>
      <c r="CF69" s="451"/>
      <c r="CG69" s="451"/>
      <c r="CH69" s="451"/>
      <c r="CI69" s="451"/>
      <c r="CJ69" s="451"/>
      <c r="CK69" s="451"/>
      <c r="CL69" s="451"/>
      <c r="CM69" s="451"/>
      <c r="CN69" s="451"/>
      <c r="CO69" s="451"/>
      <c r="CP69" s="451"/>
      <c r="CQ69" s="451"/>
      <c r="CR69" s="451"/>
      <c r="CS69" s="451"/>
      <c r="CT69" s="451"/>
      <c r="CU69" s="451"/>
      <c r="CV69" s="451"/>
      <c r="CW69" s="451"/>
      <c r="CX69" s="451"/>
      <c r="CY69" s="451"/>
      <c r="CZ69" s="452"/>
      <c r="DA69" s="472">
        <f ca="1">IF(C63="","",INDIRECT("Q料率_業種一括有期・建設!$G$"&amp;B63,TRUE))</f>
        <v>12</v>
      </c>
      <c r="DB69" s="473"/>
      <c r="DC69" s="473"/>
      <c r="DD69" s="473"/>
      <c r="DE69" s="473"/>
      <c r="DF69" s="473"/>
      <c r="DG69" s="473"/>
      <c r="DH69" s="473"/>
      <c r="DI69" s="473"/>
      <c r="DJ69" s="473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127">
        <f ca="1">ROUNDDOWN(IF(DK69="",BY69*DA69,BY69*DK69),0)</f>
        <v>0</v>
      </c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9"/>
      <c r="FE69" s="30"/>
      <c r="FF69" s="31"/>
      <c r="FG69" s="31"/>
      <c r="FH69" s="31"/>
      <c r="FI69" s="31"/>
      <c r="FJ69" s="31"/>
      <c r="FK69" s="31"/>
      <c r="FL69" s="31"/>
      <c r="FM69" s="31"/>
      <c r="FN69" s="31"/>
      <c r="FO69" s="34"/>
      <c r="FP69" s="34"/>
      <c r="FQ69" s="34"/>
      <c r="FR69" s="34"/>
      <c r="FS69" s="31"/>
      <c r="FT69" s="31"/>
    </row>
    <row r="70" spans="1:180" ht="6" customHeight="1" x14ac:dyDescent="0.15">
      <c r="A70" s="25"/>
      <c r="C70" s="343"/>
      <c r="D70" s="344"/>
      <c r="E70" s="344"/>
      <c r="F70" s="345"/>
      <c r="G70" s="358"/>
      <c r="H70" s="359"/>
      <c r="I70" s="359"/>
      <c r="J70" s="360"/>
      <c r="K70" s="352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4"/>
      <c r="AC70" s="458"/>
      <c r="AD70" s="458"/>
      <c r="AE70" s="458"/>
      <c r="AF70" s="459"/>
      <c r="AG70" s="245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7"/>
      <c r="BQ70" s="255"/>
      <c r="BR70" s="255"/>
      <c r="BS70" s="255"/>
      <c r="BT70" s="255"/>
      <c r="BU70" s="255"/>
      <c r="BV70" s="255"/>
      <c r="BW70" s="255"/>
      <c r="BX70" s="255"/>
      <c r="BY70" s="453"/>
      <c r="BZ70" s="454"/>
      <c r="CA70" s="454"/>
      <c r="CB70" s="454"/>
      <c r="CC70" s="454"/>
      <c r="CD70" s="454"/>
      <c r="CE70" s="454"/>
      <c r="CF70" s="454"/>
      <c r="CG70" s="454"/>
      <c r="CH70" s="454"/>
      <c r="CI70" s="454"/>
      <c r="CJ70" s="454"/>
      <c r="CK70" s="454"/>
      <c r="CL70" s="454"/>
      <c r="CM70" s="454"/>
      <c r="CN70" s="454"/>
      <c r="CO70" s="454"/>
      <c r="CP70" s="454"/>
      <c r="CQ70" s="454"/>
      <c r="CR70" s="454"/>
      <c r="CS70" s="454"/>
      <c r="CT70" s="454"/>
      <c r="CU70" s="454"/>
      <c r="CV70" s="454"/>
      <c r="CW70" s="454"/>
      <c r="CX70" s="454"/>
      <c r="CY70" s="454"/>
      <c r="CZ70" s="455"/>
      <c r="DA70" s="472"/>
      <c r="DB70" s="473"/>
      <c r="DC70" s="473"/>
      <c r="DD70" s="473"/>
      <c r="DE70" s="473"/>
      <c r="DF70" s="473"/>
      <c r="DG70" s="473"/>
      <c r="DH70" s="473"/>
      <c r="DI70" s="473"/>
      <c r="DJ70" s="473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130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2"/>
      <c r="FE70" s="30"/>
      <c r="FF70" s="31"/>
      <c r="FG70" s="31"/>
      <c r="FH70" s="31"/>
      <c r="FI70" s="31"/>
      <c r="FJ70" s="31"/>
      <c r="FK70" s="31"/>
      <c r="FL70" s="31"/>
      <c r="FM70" s="31"/>
      <c r="FN70" s="31"/>
      <c r="FO70" s="34"/>
      <c r="FP70" s="34"/>
      <c r="FQ70" s="34"/>
      <c r="FR70" s="34"/>
      <c r="FS70" s="31"/>
      <c r="FT70" s="31"/>
    </row>
    <row r="71" spans="1:180" ht="6" customHeight="1" x14ac:dyDescent="0.15">
      <c r="A71" s="26" t="s">
        <v>64</v>
      </c>
      <c r="B71" s="2">
        <f>MATCH(B72,Q料率_業種一括有期・建設!C1:C10)</f>
        <v>8</v>
      </c>
      <c r="C71" s="337" t="s">
        <v>65</v>
      </c>
      <c r="D71" s="338"/>
      <c r="E71" s="338"/>
      <c r="F71" s="339"/>
      <c r="G71" s="358"/>
      <c r="H71" s="359"/>
      <c r="I71" s="359"/>
      <c r="J71" s="360"/>
      <c r="K71" s="488" t="s">
        <v>66</v>
      </c>
      <c r="L71" s="489"/>
      <c r="M71" s="489"/>
      <c r="N71" s="489"/>
      <c r="O71" s="489"/>
      <c r="P71" s="489"/>
      <c r="Q71" s="489"/>
      <c r="R71" s="490"/>
      <c r="S71" s="488" t="s">
        <v>67</v>
      </c>
      <c r="T71" s="489"/>
      <c r="U71" s="489"/>
      <c r="V71" s="489"/>
      <c r="W71" s="489"/>
      <c r="X71" s="489"/>
      <c r="Y71" s="489"/>
      <c r="Z71" s="489"/>
      <c r="AA71" s="489"/>
      <c r="AB71" s="490"/>
      <c r="AC71" s="219" t="s">
        <v>42</v>
      </c>
      <c r="AD71" s="90"/>
      <c r="AE71" s="90"/>
      <c r="AF71" s="220"/>
      <c r="AG71" s="456"/>
      <c r="AH71" s="483"/>
      <c r="AI71" s="483"/>
      <c r="AJ71" s="483"/>
      <c r="AK71" s="483"/>
      <c r="AL71" s="483"/>
      <c r="AM71" s="483"/>
      <c r="AN71" s="483"/>
      <c r="AO71" s="483"/>
      <c r="AP71" s="483"/>
      <c r="AQ71" s="483"/>
      <c r="AR71" s="483"/>
      <c r="AS71" s="483"/>
      <c r="AT71" s="483"/>
      <c r="AU71" s="483"/>
      <c r="AV71" s="483"/>
      <c r="AW71" s="483"/>
      <c r="AX71" s="483"/>
      <c r="AY71" s="483"/>
      <c r="AZ71" s="483"/>
      <c r="BA71" s="483"/>
      <c r="BB71" s="483"/>
      <c r="BC71" s="483"/>
      <c r="BD71" s="483"/>
      <c r="BE71" s="483"/>
      <c r="BF71" s="483"/>
      <c r="BG71" s="483"/>
      <c r="BH71" s="483"/>
      <c r="BI71" s="483"/>
      <c r="BJ71" s="483"/>
      <c r="BK71" s="483"/>
      <c r="BL71" s="483"/>
      <c r="BM71" s="483"/>
      <c r="BN71" s="483"/>
      <c r="BO71" s="483"/>
      <c r="BP71" s="484"/>
      <c r="BQ71" s="255">
        <f ca="1">IF(C71="","",INDIRECT("Q料率_業種一括有期・建設!$H$"&amp;B71,TRUE))</f>
        <v>38</v>
      </c>
      <c r="BR71" s="255"/>
      <c r="BS71" s="255"/>
      <c r="BT71" s="255"/>
      <c r="BU71" s="255"/>
      <c r="BV71" s="255"/>
      <c r="BW71" s="255"/>
      <c r="BX71" s="255"/>
      <c r="BY71" s="444"/>
      <c r="BZ71" s="445"/>
      <c r="CA71" s="445"/>
      <c r="CB71" s="445"/>
      <c r="CC71" s="445"/>
      <c r="CD71" s="445"/>
      <c r="CE71" s="445"/>
      <c r="CF71" s="445"/>
      <c r="CG71" s="445"/>
      <c r="CH71" s="445"/>
      <c r="CI71" s="445"/>
      <c r="CJ71" s="445"/>
      <c r="CK71" s="445"/>
      <c r="CL71" s="445"/>
      <c r="CM71" s="445"/>
      <c r="CN71" s="445"/>
      <c r="CO71" s="445"/>
      <c r="CP71" s="445"/>
      <c r="CQ71" s="445"/>
      <c r="CR71" s="445"/>
      <c r="CS71" s="445"/>
      <c r="CT71" s="445"/>
      <c r="CU71" s="445"/>
      <c r="CV71" s="445"/>
      <c r="CW71" s="445"/>
      <c r="CX71" s="445"/>
      <c r="CY71" s="445"/>
      <c r="CZ71" s="446"/>
      <c r="DA71" s="617">
        <f ca="1">IF(C71="","",INDIRECT("Q料率_業種一括有期・建設!$D$"&amp;B71,TRUE))</f>
        <v>7.5</v>
      </c>
      <c r="DB71" s="618"/>
      <c r="DC71" s="618"/>
      <c r="DD71" s="618"/>
      <c r="DE71" s="618"/>
      <c r="DF71" s="618"/>
      <c r="DG71" s="618"/>
      <c r="DH71" s="618"/>
      <c r="DI71" s="618"/>
      <c r="DJ71" s="619"/>
      <c r="DK71" s="148"/>
      <c r="DL71" s="149"/>
      <c r="DM71" s="149"/>
      <c r="DN71" s="149"/>
      <c r="DO71" s="149"/>
      <c r="DP71" s="149"/>
      <c r="DQ71" s="149"/>
      <c r="DR71" s="149"/>
      <c r="DS71" s="149"/>
      <c r="DT71" s="150"/>
      <c r="DU71" s="165">
        <f ca="1">ROUNDDOWN(IF(DK71="",BY71*DA71,BY71*DK71),0)</f>
        <v>0</v>
      </c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7"/>
      <c r="FE71" s="97" t="s">
        <v>68</v>
      </c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</row>
    <row r="72" spans="1:180" ht="6" customHeight="1" x14ac:dyDescent="0.15">
      <c r="A72" s="25"/>
      <c r="B72" s="43" t="s">
        <v>69</v>
      </c>
      <c r="C72" s="340"/>
      <c r="D72" s="341"/>
      <c r="E72" s="341"/>
      <c r="F72" s="342"/>
      <c r="G72" s="358"/>
      <c r="H72" s="359"/>
      <c r="I72" s="359"/>
      <c r="J72" s="360"/>
      <c r="K72" s="491"/>
      <c r="L72" s="492"/>
      <c r="M72" s="492"/>
      <c r="N72" s="492"/>
      <c r="O72" s="492"/>
      <c r="P72" s="492"/>
      <c r="Q72" s="492"/>
      <c r="R72" s="493"/>
      <c r="S72" s="491"/>
      <c r="T72" s="492"/>
      <c r="U72" s="492"/>
      <c r="V72" s="492"/>
      <c r="W72" s="492"/>
      <c r="X72" s="492"/>
      <c r="Y72" s="492"/>
      <c r="Z72" s="492"/>
      <c r="AA72" s="492"/>
      <c r="AB72" s="493"/>
      <c r="AC72" s="221"/>
      <c r="AD72" s="94"/>
      <c r="AE72" s="94"/>
      <c r="AF72" s="222"/>
      <c r="AG72" s="485"/>
      <c r="AH72" s="486"/>
      <c r="AI72" s="486"/>
      <c r="AJ72" s="486"/>
      <c r="AK72" s="486"/>
      <c r="AL72" s="486"/>
      <c r="AM72" s="486"/>
      <c r="AN72" s="486"/>
      <c r="AO72" s="486"/>
      <c r="AP72" s="486"/>
      <c r="AQ72" s="486"/>
      <c r="AR72" s="486"/>
      <c r="AS72" s="486"/>
      <c r="AT72" s="486"/>
      <c r="AU72" s="486"/>
      <c r="AV72" s="486"/>
      <c r="AW72" s="486"/>
      <c r="AX72" s="486"/>
      <c r="AY72" s="486"/>
      <c r="AZ72" s="486"/>
      <c r="BA72" s="486"/>
      <c r="BB72" s="486"/>
      <c r="BC72" s="486"/>
      <c r="BD72" s="486"/>
      <c r="BE72" s="486"/>
      <c r="BF72" s="486"/>
      <c r="BG72" s="486"/>
      <c r="BH72" s="486"/>
      <c r="BI72" s="486"/>
      <c r="BJ72" s="486"/>
      <c r="BK72" s="486"/>
      <c r="BL72" s="486"/>
      <c r="BM72" s="486"/>
      <c r="BN72" s="486"/>
      <c r="BO72" s="486"/>
      <c r="BP72" s="487"/>
      <c r="BQ72" s="255"/>
      <c r="BR72" s="255"/>
      <c r="BS72" s="255"/>
      <c r="BT72" s="255"/>
      <c r="BU72" s="255"/>
      <c r="BV72" s="255"/>
      <c r="BW72" s="255"/>
      <c r="BX72" s="255"/>
      <c r="BY72" s="447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9"/>
      <c r="DA72" s="620"/>
      <c r="DB72" s="621"/>
      <c r="DC72" s="621"/>
      <c r="DD72" s="621"/>
      <c r="DE72" s="621"/>
      <c r="DF72" s="621"/>
      <c r="DG72" s="621"/>
      <c r="DH72" s="621"/>
      <c r="DI72" s="621"/>
      <c r="DJ72" s="622"/>
      <c r="DK72" s="151"/>
      <c r="DL72" s="152"/>
      <c r="DM72" s="152"/>
      <c r="DN72" s="152"/>
      <c r="DO72" s="152"/>
      <c r="DP72" s="152"/>
      <c r="DQ72" s="152"/>
      <c r="DR72" s="152"/>
      <c r="DS72" s="152"/>
      <c r="DT72" s="153"/>
      <c r="DU72" s="168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70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</row>
    <row r="73" spans="1:180" ht="6" customHeight="1" x14ac:dyDescent="0.15">
      <c r="A73" s="25"/>
      <c r="C73" s="340"/>
      <c r="D73" s="341"/>
      <c r="E73" s="341"/>
      <c r="F73" s="342"/>
      <c r="G73" s="358"/>
      <c r="H73" s="359"/>
      <c r="I73" s="359"/>
      <c r="J73" s="360"/>
      <c r="K73" s="491"/>
      <c r="L73" s="492"/>
      <c r="M73" s="492"/>
      <c r="N73" s="492"/>
      <c r="O73" s="492"/>
      <c r="P73" s="492"/>
      <c r="Q73" s="492"/>
      <c r="R73" s="493"/>
      <c r="S73" s="491"/>
      <c r="T73" s="492"/>
      <c r="U73" s="492"/>
      <c r="V73" s="492"/>
      <c r="W73" s="492"/>
      <c r="X73" s="492"/>
      <c r="Y73" s="492"/>
      <c r="Z73" s="492"/>
      <c r="AA73" s="492"/>
      <c r="AB73" s="493"/>
      <c r="AC73" s="461" t="s">
        <v>44</v>
      </c>
      <c r="AD73" s="461"/>
      <c r="AE73" s="461"/>
      <c r="AF73" s="462"/>
      <c r="AG73" s="230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  <c r="BD73" s="231"/>
      <c r="BE73" s="231"/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2"/>
      <c r="BQ73" s="255">
        <f ca="1">IF(C71="","",INDIRECT("Q料率_業種一括有期・建設!$I$"&amp;B71,TRUE))</f>
        <v>38</v>
      </c>
      <c r="BR73" s="255"/>
      <c r="BS73" s="255"/>
      <c r="BT73" s="255"/>
      <c r="BU73" s="255"/>
      <c r="BV73" s="255"/>
      <c r="BW73" s="255"/>
      <c r="BX73" s="255"/>
      <c r="BY73" s="249"/>
      <c r="BZ73" s="250"/>
      <c r="CA73" s="250"/>
      <c r="CB73" s="250"/>
      <c r="CC73" s="250"/>
      <c r="CD73" s="250"/>
      <c r="CE73" s="250"/>
      <c r="CF73" s="250"/>
      <c r="CG73" s="250"/>
      <c r="CH73" s="250"/>
      <c r="CI73" s="250"/>
      <c r="CJ73" s="250"/>
      <c r="CK73" s="250"/>
      <c r="CL73" s="250"/>
      <c r="CM73" s="250"/>
      <c r="CN73" s="250"/>
      <c r="CO73" s="250"/>
      <c r="CP73" s="250"/>
      <c r="CQ73" s="250"/>
      <c r="CR73" s="250"/>
      <c r="CS73" s="250"/>
      <c r="CT73" s="250"/>
      <c r="CU73" s="250"/>
      <c r="CV73" s="250"/>
      <c r="CW73" s="250"/>
      <c r="CX73" s="250"/>
      <c r="CY73" s="250"/>
      <c r="CZ73" s="251"/>
      <c r="DA73" s="498">
        <f ca="1">IF(C71="","",INDIRECT("Q料率_業種一括有期・建設!$E$"&amp;B71,TRUE))</f>
        <v>7.5</v>
      </c>
      <c r="DB73" s="499"/>
      <c r="DC73" s="499"/>
      <c r="DD73" s="499"/>
      <c r="DE73" s="499"/>
      <c r="DF73" s="499"/>
      <c r="DG73" s="499"/>
      <c r="DH73" s="499"/>
      <c r="DI73" s="499"/>
      <c r="DJ73" s="499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58">
        <f ca="1">ROUNDDOWN(IF(DK73="",BY73*DA73,BY73*DK73),0)</f>
        <v>0</v>
      </c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60"/>
      <c r="FE73" s="76" t="str">
        <f>Q料率_業種率改定履歴!C3</f>
        <v>②平成24年 4月 1日～平成25年 9月30日</v>
      </c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2">
        <f>SUM(BY23:CZ94)</f>
        <v>0</v>
      </c>
    </row>
    <row r="74" spans="1:180" ht="6" customHeight="1" x14ac:dyDescent="0.15">
      <c r="A74" s="25"/>
      <c r="C74" s="340"/>
      <c r="D74" s="341"/>
      <c r="E74" s="341"/>
      <c r="F74" s="342"/>
      <c r="G74" s="358"/>
      <c r="H74" s="359"/>
      <c r="I74" s="359"/>
      <c r="J74" s="360"/>
      <c r="K74" s="491"/>
      <c r="L74" s="492"/>
      <c r="M74" s="492"/>
      <c r="N74" s="492"/>
      <c r="O74" s="492"/>
      <c r="P74" s="492"/>
      <c r="Q74" s="492"/>
      <c r="R74" s="493"/>
      <c r="S74" s="491"/>
      <c r="T74" s="492"/>
      <c r="U74" s="492"/>
      <c r="V74" s="492"/>
      <c r="W74" s="492"/>
      <c r="X74" s="492"/>
      <c r="Y74" s="492"/>
      <c r="Z74" s="492"/>
      <c r="AA74" s="492"/>
      <c r="AB74" s="493"/>
      <c r="AC74" s="461"/>
      <c r="AD74" s="461"/>
      <c r="AE74" s="461"/>
      <c r="AF74" s="462"/>
      <c r="AG74" s="233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5"/>
      <c r="BQ74" s="255"/>
      <c r="BR74" s="255"/>
      <c r="BS74" s="255"/>
      <c r="BT74" s="255"/>
      <c r="BU74" s="255"/>
      <c r="BV74" s="255"/>
      <c r="BW74" s="255"/>
      <c r="BX74" s="255"/>
      <c r="BY74" s="252"/>
      <c r="BZ74" s="253"/>
      <c r="CA74" s="253"/>
      <c r="CB74" s="253"/>
      <c r="CC74" s="253"/>
      <c r="CD74" s="253"/>
      <c r="CE74" s="253"/>
      <c r="CF74" s="253"/>
      <c r="CG74" s="253"/>
      <c r="CH74" s="253"/>
      <c r="CI74" s="253"/>
      <c r="CJ74" s="253"/>
      <c r="CK74" s="253"/>
      <c r="CL74" s="253"/>
      <c r="CM74" s="253"/>
      <c r="CN74" s="253"/>
      <c r="CO74" s="253"/>
      <c r="CP74" s="253"/>
      <c r="CQ74" s="253"/>
      <c r="CR74" s="253"/>
      <c r="CS74" s="253"/>
      <c r="CT74" s="253"/>
      <c r="CU74" s="253"/>
      <c r="CV74" s="253"/>
      <c r="CW74" s="253"/>
      <c r="CX74" s="253"/>
      <c r="CY74" s="253"/>
      <c r="CZ74" s="254"/>
      <c r="DA74" s="498"/>
      <c r="DB74" s="499"/>
      <c r="DC74" s="499"/>
      <c r="DD74" s="499"/>
      <c r="DE74" s="499"/>
      <c r="DF74" s="499"/>
      <c r="DG74" s="499"/>
      <c r="DH74" s="499"/>
      <c r="DI74" s="499"/>
      <c r="DJ74" s="499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61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3"/>
      <c r="FE74" s="76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</row>
    <row r="75" spans="1:180" ht="6" customHeight="1" x14ac:dyDescent="0.15">
      <c r="A75" s="25"/>
      <c r="C75" s="340"/>
      <c r="D75" s="341"/>
      <c r="E75" s="341"/>
      <c r="F75" s="342"/>
      <c r="G75" s="358"/>
      <c r="H75" s="359"/>
      <c r="I75" s="359"/>
      <c r="J75" s="360"/>
      <c r="K75" s="491"/>
      <c r="L75" s="492"/>
      <c r="M75" s="492"/>
      <c r="N75" s="492"/>
      <c r="O75" s="492"/>
      <c r="P75" s="492"/>
      <c r="Q75" s="492"/>
      <c r="R75" s="493"/>
      <c r="S75" s="491"/>
      <c r="T75" s="492"/>
      <c r="U75" s="492"/>
      <c r="V75" s="492"/>
      <c r="W75" s="492"/>
      <c r="X75" s="492"/>
      <c r="Y75" s="492"/>
      <c r="Z75" s="492"/>
      <c r="AA75" s="492"/>
      <c r="AB75" s="493"/>
      <c r="AC75" s="463" t="s">
        <v>45</v>
      </c>
      <c r="AD75" s="463"/>
      <c r="AE75" s="463"/>
      <c r="AF75" s="464"/>
      <c r="AG75" s="236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8"/>
      <c r="BQ75" s="255">
        <f ca="1">IF(C71="","",INDIRECT("Q料率_業種一括有期・建設!$J$"&amp;B71,TRUE))</f>
        <v>40</v>
      </c>
      <c r="BR75" s="255"/>
      <c r="BS75" s="255"/>
      <c r="BT75" s="255"/>
      <c r="BU75" s="255"/>
      <c r="BV75" s="255"/>
      <c r="BW75" s="255"/>
      <c r="BX75" s="255"/>
      <c r="BY75" s="438"/>
      <c r="BZ75" s="439"/>
      <c r="CA75" s="439"/>
      <c r="CB75" s="439"/>
      <c r="CC75" s="439"/>
      <c r="CD75" s="439"/>
      <c r="CE75" s="439"/>
      <c r="CF75" s="439"/>
      <c r="CG75" s="439"/>
      <c r="CH75" s="439"/>
      <c r="CI75" s="439"/>
      <c r="CJ75" s="439"/>
      <c r="CK75" s="439"/>
      <c r="CL75" s="439"/>
      <c r="CM75" s="439"/>
      <c r="CN75" s="439"/>
      <c r="CO75" s="439"/>
      <c r="CP75" s="439"/>
      <c r="CQ75" s="439"/>
      <c r="CR75" s="439"/>
      <c r="CS75" s="439"/>
      <c r="CT75" s="439"/>
      <c r="CU75" s="439"/>
      <c r="CV75" s="439"/>
      <c r="CW75" s="439"/>
      <c r="CX75" s="439"/>
      <c r="CY75" s="439"/>
      <c r="CZ75" s="440"/>
      <c r="DA75" s="498">
        <f ca="1">IF(C71="","",INDIRECT("Q料率_業種一括有期・建設!$F$"&amp;B71,TRUE))</f>
        <v>6.5</v>
      </c>
      <c r="DB75" s="499"/>
      <c r="DC75" s="499"/>
      <c r="DD75" s="499"/>
      <c r="DE75" s="499"/>
      <c r="DF75" s="499"/>
      <c r="DG75" s="499"/>
      <c r="DH75" s="499"/>
      <c r="DI75" s="499"/>
      <c r="DJ75" s="499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39">
        <f ca="1">ROUNDDOWN(IF(DK75="",BY75*DA75,BY75*DK75),0)</f>
        <v>0</v>
      </c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1"/>
      <c r="FE75" s="78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</row>
    <row r="76" spans="1:180" ht="6" customHeight="1" x14ac:dyDescent="0.15">
      <c r="A76" s="25"/>
      <c r="C76" s="340"/>
      <c r="D76" s="341"/>
      <c r="E76" s="341"/>
      <c r="F76" s="342"/>
      <c r="G76" s="358"/>
      <c r="H76" s="359"/>
      <c r="I76" s="359"/>
      <c r="J76" s="360"/>
      <c r="K76" s="491"/>
      <c r="L76" s="492"/>
      <c r="M76" s="492"/>
      <c r="N76" s="492"/>
      <c r="O76" s="492"/>
      <c r="P76" s="492"/>
      <c r="Q76" s="492"/>
      <c r="R76" s="493"/>
      <c r="S76" s="491"/>
      <c r="T76" s="492"/>
      <c r="U76" s="492"/>
      <c r="V76" s="492"/>
      <c r="W76" s="492"/>
      <c r="X76" s="492"/>
      <c r="Y76" s="492"/>
      <c r="Z76" s="492"/>
      <c r="AA76" s="492"/>
      <c r="AB76" s="493"/>
      <c r="AC76" s="463"/>
      <c r="AD76" s="463"/>
      <c r="AE76" s="463"/>
      <c r="AF76" s="464"/>
      <c r="AG76" s="239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1"/>
      <c r="BQ76" s="255"/>
      <c r="BR76" s="255"/>
      <c r="BS76" s="255"/>
      <c r="BT76" s="255"/>
      <c r="BU76" s="255"/>
      <c r="BV76" s="255"/>
      <c r="BW76" s="255"/>
      <c r="BX76" s="255"/>
      <c r="BY76" s="441"/>
      <c r="BZ76" s="442"/>
      <c r="CA76" s="442"/>
      <c r="CB76" s="442"/>
      <c r="CC76" s="442"/>
      <c r="CD76" s="442"/>
      <c r="CE76" s="442"/>
      <c r="CF76" s="442"/>
      <c r="CG76" s="442"/>
      <c r="CH76" s="442"/>
      <c r="CI76" s="442"/>
      <c r="CJ76" s="442"/>
      <c r="CK76" s="442"/>
      <c r="CL76" s="442"/>
      <c r="CM76" s="442"/>
      <c r="CN76" s="442"/>
      <c r="CO76" s="442"/>
      <c r="CP76" s="442"/>
      <c r="CQ76" s="442"/>
      <c r="CR76" s="442"/>
      <c r="CS76" s="442"/>
      <c r="CT76" s="442"/>
      <c r="CU76" s="442"/>
      <c r="CV76" s="442"/>
      <c r="CW76" s="442"/>
      <c r="CX76" s="442"/>
      <c r="CY76" s="442"/>
      <c r="CZ76" s="443"/>
      <c r="DA76" s="498"/>
      <c r="DB76" s="499"/>
      <c r="DC76" s="499"/>
      <c r="DD76" s="499"/>
      <c r="DE76" s="499"/>
      <c r="DF76" s="499"/>
      <c r="DG76" s="499"/>
      <c r="DH76" s="499"/>
      <c r="DI76" s="499"/>
      <c r="DJ76" s="499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2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4"/>
      <c r="FE76" s="78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</row>
    <row r="77" spans="1:180" ht="6" customHeight="1" x14ac:dyDescent="0.15">
      <c r="A77" s="25"/>
      <c r="C77" s="340"/>
      <c r="D77" s="341"/>
      <c r="E77" s="341"/>
      <c r="F77" s="342"/>
      <c r="G77" s="358"/>
      <c r="H77" s="359"/>
      <c r="I77" s="359"/>
      <c r="J77" s="360"/>
      <c r="K77" s="491"/>
      <c r="L77" s="492"/>
      <c r="M77" s="492"/>
      <c r="N77" s="492"/>
      <c r="O77" s="492"/>
      <c r="P77" s="492"/>
      <c r="Q77" s="492"/>
      <c r="R77" s="493"/>
      <c r="S77" s="491"/>
      <c r="T77" s="492"/>
      <c r="U77" s="492"/>
      <c r="V77" s="492"/>
      <c r="W77" s="492"/>
      <c r="X77" s="492"/>
      <c r="Y77" s="492"/>
      <c r="Z77" s="492"/>
      <c r="AA77" s="492"/>
      <c r="AB77" s="493"/>
      <c r="AC77" s="458" t="s">
        <v>47</v>
      </c>
      <c r="AD77" s="458"/>
      <c r="AE77" s="458"/>
      <c r="AF77" s="459"/>
      <c r="AG77" s="242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4"/>
      <c r="BQ77" s="255">
        <f ca="1">IF(C71="","",INDIRECT("Q料率_業種一括有期・建設!$K$"&amp;B71,TRUE))</f>
        <v>38</v>
      </c>
      <c r="BR77" s="255"/>
      <c r="BS77" s="255"/>
      <c r="BT77" s="255"/>
      <c r="BU77" s="255"/>
      <c r="BV77" s="255"/>
      <c r="BW77" s="255"/>
      <c r="BX77" s="255"/>
      <c r="BY77" s="450"/>
      <c r="BZ77" s="451"/>
      <c r="CA77" s="451"/>
      <c r="CB77" s="451"/>
      <c r="CC77" s="451"/>
      <c r="CD77" s="451"/>
      <c r="CE77" s="451"/>
      <c r="CF77" s="451"/>
      <c r="CG77" s="451"/>
      <c r="CH77" s="451"/>
      <c r="CI77" s="451"/>
      <c r="CJ77" s="451"/>
      <c r="CK77" s="451"/>
      <c r="CL77" s="451"/>
      <c r="CM77" s="451"/>
      <c r="CN77" s="451"/>
      <c r="CO77" s="451"/>
      <c r="CP77" s="451"/>
      <c r="CQ77" s="451"/>
      <c r="CR77" s="451"/>
      <c r="CS77" s="451"/>
      <c r="CT77" s="451"/>
      <c r="CU77" s="451"/>
      <c r="CV77" s="451"/>
      <c r="CW77" s="451"/>
      <c r="CX77" s="451"/>
      <c r="CY77" s="451"/>
      <c r="CZ77" s="452"/>
      <c r="DA77" s="500">
        <f ca="1">IF(C71="","",INDIRECT("Q料率_業種一括有期・建設!$G$"&amp;B71,TRUE))</f>
        <v>6.5</v>
      </c>
      <c r="DB77" s="501"/>
      <c r="DC77" s="501"/>
      <c r="DD77" s="501"/>
      <c r="DE77" s="501"/>
      <c r="DF77" s="501"/>
      <c r="DG77" s="501"/>
      <c r="DH77" s="501"/>
      <c r="DI77" s="501"/>
      <c r="DJ77" s="501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127">
        <f ca="1">ROUNDDOWN(IF(DK77="",BY77*DA77,BY77*DK77),0)</f>
        <v>0</v>
      </c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9"/>
      <c r="FE77" s="80" t="str">
        <f>Q料率_業種率改定履歴!C4</f>
        <v>③平成25年10月 1日～平成27年 3月31日</v>
      </c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2">
        <f>SUM(BY25:CZ30,BY33:CZ38,BY41:CZ46,BY49:CZ54,BY57:CZ62,BY65:CZ70,BY73:CZ78,BY81:CZ86,BY89:CZ94)</f>
        <v>0</v>
      </c>
    </row>
    <row r="78" spans="1:180" ht="6" customHeight="1" x14ac:dyDescent="0.15">
      <c r="A78" s="25"/>
      <c r="C78" s="340"/>
      <c r="D78" s="341"/>
      <c r="E78" s="341"/>
      <c r="F78" s="342"/>
      <c r="G78" s="358"/>
      <c r="H78" s="359"/>
      <c r="I78" s="359"/>
      <c r="J78" s="360"/>
      <c r="K78" s="491"/>
      <c r="L78" s="492"/>
      <c r="M78" s="492"/>
      <c r="N78" s="492"/>
      <c r="O78" s="492"/>
      <c r="P78" s="492"/>
      <c r="Q78" s="492"/>
      <c r="R78" s="493"/>
      <c r="S78" s="494"/>
      <c r="T78" s="495"/>
      <c r="U78" s="495"/>
      <c r="V78" s="495"/>
      <c r="W78" s="495"/>
      <c r="X78" s="495"/>
      <c r="Y78" s="495"/>
      <c r="Z78" s="495"/>
      <c r="AA78" s="495"/>
      <c r="AB78" s="496"/>
      <c r="AC78" s="458"/>
      <c r="AD78" s="458"/>
      <c r="AE78" s="458"/>
      <c r="AF78" s="459"/>
      <c r="AG78" s="245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7"/>
      <c r="BQ78" s="255"/>
      <c r="BR78" s="255"/>
      <c r="BS78" s="255"/>
      <c r="BT78" s="255"/>
      <c r="BU78" s="255"/>
      <c r="BV78" s="255"/>
      <c r="BW78" s="255"/>
      <c r="BX78" s="255"/>
      <c r="BY78" s="453"/>
      <c r="BZ78" s="454"/>
      <c r="CA78" s="454"/>
      <c r="CB78" s="454"/>
      <c r="CC78" s="454"/>
      <c r="CD78" s="454"/>
      <c r="CE78" s="454"/>
      <c r="CF78" s="454"/>
      <c r="CG78" s="454"/>
      <c r="CH78" s="454"/>
      <c r="CI78" s="454"/>
      <c r="CJ78" s="454"/>
      <c r="CK78" s="454"/>
      <c r="CL78" s="454"/>
      <c r="CM78" s="454"/>
      <c r="CN78" s="454"/>
      <c r="CO78" s="454"/>
      <c r="CP78" s="454"/>
      <c r="CQ78" s="454"/>
      <c r="CR78" s="454"/>
      <c r="CS78" s="454"/>
      <c r="CT78" s="454"/>
      <c r="CU78" s="454"/>
      <c r="CV78" s="454"/>
      <c r="CW78" s="454"/>
      <c r="CX78" s="454"/>
      <c r="CY78" s="454"/>
      <c r="CZ78" s="455"/>
      <c r="DA78" s="500"/>
      <c r="DB78" s="501"/>
      <c r="DC78" s="501"/>
      <c r="DD78" s="501"/>
      <c r="DE78" s="501"/>
      <c r="DF78" s="501"/>
      <c r="DG78" s="501"/>
      <c r="DH78" s="501"/>
      <c r="DI78" s="501"/>
      <c r="DJ78" s="501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130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2"/>
      <c r="FE78" s="80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</row>
    <row r="79" spans="1:180" ht="6" customHeight="1" x14ac:dyDescent="0.15">
      <c r="A79" s="26" t="s">
        <v>70</v>
      </c>
      <c r="B79" s="2">
        <f>MATCH(B80,Q料率_業種一括有期・建設!C1:C10,0)</f>
        <v>9</v>
      </c>
      <c r="C79" s="340"/>
      <c r="D79" s="341"/>
      <c r="E79" s="341"/>
      <c r="F79" s="342"/>
      <c r="G79" s="358"/>
      <c r="H79" s="359"/>
      <c r="I79" s="359"/>
      <c r="J79" s="360"/>
      <c r="K79" s="491"/>
      <c r="L79" s="492"/>
      <c r="M79" s="492"/>
      <c r="N79" s="492"/>
      <c r="O79" s="492"/>
      <c r="P79" s="492"/>
      <c r="Q79" s="492"/>
      <c r="R79" s="493"/>
      <c r="S79" s="346" t="s">
        <v>71</v>
      </c>
      <c r="T79" s="347"/>
      <c r="U79" s="347"/>
      <c r="V79" s="347"/>
      <c r="W79" s="347"/>
      <c r="X79" s="347"/>
      <c r="Y79" s="347"/>
      <c r="Z79" s="347"/>
      <c r="AA79" s="347"/>
      <c r="AB79" s="348"/>
      <c r="AC79" s="255" t="s">
        <v>42</v>
      </c>
      <c r="AD79" s="255"/>
      <c r="AE79" s="255"/>
      <c r="AF79" s="460"/>
      <c r="AG79" s="456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8"/>
      <c r="BQ79" s="255">
        <f ca="1">IF(C71="","",INDIRECT("Q料率_業種一括有期・建設!$H$"&amp;B79,TRUE))</f>
        <v>21</v>
      </c>
      <c r="BR79" s="255"/>
      <c r="BS79" s="255"/>
      <c r="BT79" s="255"/>
      <c r="BU79" s="255"/>
      <c r="BV79" s="255"/>
      <c r="BW79" s="255"/>
      <c r="BX79" s="255"/>
      <c r="BY79" s="444"/>
      <c r="BZ79" s="445"/>
      <c r="CA79" s="445"/>
      <c r="CB79" s="445"/>
      <c r="CC79" s="445"/>
      <c r="CD79" s="445"/>
      <c r="CE79" s="445"/>
      <c r="CF79" s="445"/>
      <c r="CG79" s="445"/>
      <c r="CH79" s="445"/>
      <c r="CI79" s="445"/>
      <c r="CJ79" s="445"/>
      <c r="CK79" s="445"/>
      <c r="CL79" s="445"/>
      <c r="CM79" s="445"/>
      <c r="CN79" s="445"/>
      <c r="CO79" s="445"/>
      <c r="CP79" s="445"/>
      <c r="CQ79" s="445"/>
      <c r="CR79" s="445"/>
      <c r="CS79" s="445"/>
      <c r="CT79" s="445"/>
      <c r="CU79" s="445"/>
      <c r="CV79" s="445"/>
      <c r="CW79" s="445"/>
      <c r="CX79" s="445"/>
      <c r="CY79" s="445"/>
      <c r="CZ79" s="446"/>
      <c r="DA79" s="498">
        <f ca="1">IF(C71="","",INDIRECT("Q料率_業種一括有期・建設!$D$"&amp;B79,TRUE))</f>
        <v>7.5</v>
      </c>
      <c r="DB79" s="499"/>
      <c r="DC79" s="499"/>
      <c r="DD79" s="499"/>
      <c r="DE79" s="499"/>
      <c r="DF79" s="499"/>
      <c r="DG79" s="499"/>
      <c r="DH79" s="499"/>
      <c r="DI79" s="499"/>
      <c r="DJ79" s="499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65">
        <f ca="1">ROUNDDOWN(IF(DK79="",BY79*DA79,BY79*DK79),0)</f>
        <v>0</v>
      </c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7"/>
      <c r="FE79" s="78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</row>
    <row r="80" spans="1:180" ht="6" customHeight="1" x14ac:dyDescent="0.15">
      <c r="A80" s="25"/>
      <c r="B80" s="43" t="s">
        <v>72</v>
      </c>
      <c r="C80" s="340"/>
      <c r="D80" s="341"/>
      <c r="E80" s="341"/>
      <c r="F80" s="342"/>
      <c r="G80" s="358"/>
      <c r="H80" s="359"/>
      <c r="I80" s="359"/>
      <c r="J80" s="360"/>
      <c r="K80" s="491"/>
      <c r="L80" s="492"/>
      <c r="M80" s="492"/>
      <c r="N80" s="492"/>
      <c r="O80" s="492"/>
      <c r="P80" s="492"/>
      <c r="Q80" s="492"/>
      <c r="R80" s="493"/>
      <c r="S80" s="349"/>
      <c r="T80" s="350"/>
      <c r="U80" s="350"/>
      <c r="V80" s="350"/>
      <c r="W80" s="350"/>
      <c r="X80" s="350"/>
      <c r="Y80" s="350"/>
      <c r="Z80" s="350"/>
      <c r="AA80" s="350"/>
      <c r="AB80" s="351"/>
      <c r="AC80" s="255"/>
      <c r="AD80" s="255"/>
      <c r="AE80" s="255"/>
      <c r="AF80" s="460"/>
      <c r="AG80" s="239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1"/>
      <c r="BQ80" s="255"/>
      <c r="BR80" s="255"/>
      <c r="BS80" s="255"/>
      <c r="BT80" s="255"/>
      <c r="BU80" s="255"/>
      <c r="BV80" s="255"/>
      <c r="BW80" s="255"/>
      <c r="BX80" s="255"/>
      <c r="BY80" s="447"/>
      <c r="BZ80" s="448"/>
      <c r="CA80" s="448"/>
      <c r="CB80" s="448"/>
      <c r="CC80" s="448"/>
      <c r="CD80" s="448"/>
      <c r="CE80" s="448"/>
      <c r="CF80" s="448"/>
      <c r="CG80" s="448"/>
      <c r="CH80" s="448"/>
      <c r="CI80" s="448"/>
      <c r="CJ80" s="448"/>
      <c r="CK80" s="448"/>
      <c r="CL80" s="448"/>
      <c r="CM80" s="448"/>
      <c r="CN80" s="448"/>
      <c r="CO80" s="448"/>
      <c r="CP80" s="448"/>
      <c r="CQ80" s="448"/>
      <c r="CR80" s="448"/>
      <c r="CS80" s="448"/>
      <c r="CT80" s="448"/>
      <c r="CU80" s="448"/>
      <c r="CV80" s="448"/>
      <c r="CW80" s="448"/>
      <c r="CX80" s="448"/>
      <c r="CY80" s="448"/>
      <c r="CZ80" s="449"/>
      <c r="DA80" s="498"/>
      <c r="DB80" s="499"/>
      <c r="DC80" s="499"/>
      <c r="DD80" s="499"/>
      <c r="DE80" s="499"/>
      <c r="DF80" s="499"/>
      <c r="DG80" s="499"/>
      <c r="DH80" s="499"/>
      <c r="DI80" s="499"/>
      <c r="DJ80" s="499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68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70"/>
      <c r="FE80" s="78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</row>
    <row r="81" spans="1:180" ht="6" customHeight="1" x14ac:dyDescent="0.15">
      <c r="A81" s="25"/>
      <c r="C81" s="340"/>
      <c r="D81" s="341"/>
      <c r="E81" s="341"/>
      <c r="F81" s="342"/>
      <c r="G81" s="358"/>
      <c r="H81" s="359"/>
      <c r="I81" s="359"/>
      <c r="J81" s="360"/>
      <c r="K81" s="491"/>
      <c r="L81" s="492"/>
      <c r="M81" s="492"/>
      <c r="N81" s="492"/>
      <c r="O81" s="492"/>
      <c r="P81" s="492"/>
      <c r="Q81" s="492"/>
      <c r="R81" s="493"/>
      <c r="S81" s="349"/>
      <c r="T81" s="350"/>
      <c r="U81" s="350"/>
      <c r="V81" s="350"/>
      <c r="W81" s="350"/>
      <c r="X81" s="350"/>
      <c r="Y81" s="350"/>
      <c r="Z81" s="350"/>
      <c r="AA81" s="350"/>
      <c r="AB81" s="351"/>
      <c r="AC81" s="461" t="s">
        <v>44</v>
      </c>
      <c r="AD81" s="461"/>
      <c r="AE81" s="461"/>
      <c r="AF81" s="462"/>
      <c r="AG81" s="230"/>
      <c r="AH81" s="231"/>
      <c r="AI81" s="231"/>
      <c r="AJ81" s="231"/>
      <c r="AK81" s="231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231"/>
      <c r="AZ81" s="231"/>
      <c r="BA81" s="231"/>
      <c r="BB81" s="231"/>
      <c r="BC81" s="231"/>
      <c r="BD81" s="231"/>
      <c r="BE81" s="231"/>
      <c r="BF81" s="231"/>
      <c r="BG81" s="231"/>
      <c r="BH81" s="231"/>
      <c r="BI81" s="231"/>
      <c r="BJ81" s="231"/>
      <c r="BK81" s="231"/>
      <c r="BL81" s="231"/>
      <c r="BM81" s="231"/>
      <c r="BN81" s="231"/>
      <c r="BO81" s="231"/>
      <c r="BP81" s="232"/>
      <c r="BQ81" s="255">
        <f ca="1">IF(C71="","",INDIRECT("Q料率_業種一括有期・建設!$I$"&amp;B79,TRUE))</f>
        <v>21</v>
      </c>
      <c r="BR81" s="255"/>
      <c r="BS81" s="255"/>
      <c r="BT81" s="255"/>
      <c r="BU81" s="255"/>
      <c r="BV81" s="255"/>
      <c r="BW81" s="255"/>
      <c r="BX81" s="255"/>
      <c r="BY81" s="249"/>
      <c r="BZ81" s="250"/>
      <c r="CA81" s="250"/>
      <c r="CB81" s="250"/>
      <c r="CC81" s="250"/>
      <c r="CD81" s="250"/>
      <c r="CE81" s="250"/>
      <c r="CF81" s="250"/>
      <c r="CG81" s="250"/>
      <c r="CH81" s="250"/>
      <c r="CI81" s="250"/>
      <c r="CJ81" s="250"/>
      <c r="CK81" s="250"/>
      <c r="CL81" s="250"/>
      <c r="CM81" s="250"/>
      <c r="CN81" s="250"/>
      <c r="CO81" s="250"/>
      <c r="CP81" s="250"/>
      <c r="CQ81" s="250"/>
      <c r="CR81" s="250"/>
      <c r="CS81" s="250"/>
      <c r="CT81" s="250"/>
      <c r="CU81" s="250"/>
      <c r="CV81" s="250"/>
      <c r="CW81" s="250"/>
      <c r="CX81" s="250"/>
      <c r="CY81" s="250"/>
      <c r="CZ81" s="251"/>
      <c r="DA81" s="498">
        <f ca="1">IF(C71="","",INDIRECT("Q料率_業種一括有期・建設!$E$"&amp;B79,TRUE))</f>
        <v>7.5</v>
      </c>
      <c r="DB81" s="499"/>
      <c r="DC81" s="499"/>
      <c r="DD81" s="499"/>
      <c r="DE81" s="499"/>
      <c r="DF81" s="499"/>
      <c r="DG81" s="499"/>
      <c r="DH81" s="499"/>
      <c r="DI81" s="499"/>
      <c r="DJ81" s="499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58">
        <f ca="1">ROUNDDOWN(IF(DK81="",BY81*DA81,BY81*DK81),0)</f>
        <v>0</v>
      </c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60"/>
      <c r="FE81" s="82" t="str">
        <f>Q料率_業種率改定履歴!C5</f>
        <v>③平成27年4月 1日～平成30年 3月31日</v>
      </c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2">
        <f>SUM(BY27:CZ30,BY35:CZ38,BY43:CZ46,BY51:CZ54,BY59:CZ62,BY67:CZ70,BY75:CZ78,BY83:CZ86,BY91:CZ94)</f>
        <v>0</v>
      </c>
    </row>
    <row r="82" spans="1:180" ht="6" customHeight="1" x14ac:dyDescent="0.15">
      <c r="A82" s="25"/>
      <c r="C82" s="340"/>
      <c r="D82" s="341"/>
      <c r="E82" s="341"/>
      <c r="F82" s="342"/>
      <c r="G82" s="358"/>
      <c r="H82" s="359"/>
      <c r="I82" s="359"/>
      <c r="J82" s="360"/>
      <c r="K82" s="491"/>
      <c r="L82" s="492"/>
      <c r="M82" s="492"/>
      <c r="N82" s="492"/>
      <c r="O82" s="492"/>
      <c r="P82" s="492"/>
      <c r="Q82" s="492"/>
      <c r="R82" s="493"/>
      <c r="S82" s="349"/>
      <c r="T82" s="350"/>
      <c r="U82" s="350"/>
      <c r="V82" s="350"/>
      <c r="W82" s="350"/>
      <c r="X82" s="350"/>
      <c r="Y82" s="350"/>
      <c r="Z82" s="350"/>
      <c r="AA82" s="350"/>
      <c r="AB82" s="351"/>
      <c r="AC82" s="461"/>
      <c r="AD82" s="461"/>
      <c r="AE82" s="461"/>
      <c r="AF82" s="462"/>
      <c r="AG82" s="233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5"/>
      <c r="BQ82" s="255"/>
      <c r="BR82" s="255"/>
      <c r="BS82" s="255"/>
      <c r="BT82" s="255"/>
      <c r="BU82" s="255"/>
      <c r="BV82" s="255"/>
      <c r="BW82" s="255"/>
      <c r="BX82" s="255"/>
      <c r="BY82" s="252"/>
      <c r="BZ82" s="253"/>
      <c r="CA82" s="253"/>
      <c r="CB82" s="253"/>
      <c r="CC82" s="253"/>
      <c r="CD82" s="253"/>
      <c r="CE82" s="253"/>
      <c r="CF82" s="253"/>
      <c r="CG82" s="253"/>
      <c r="CH82" s="253"/>
      <c r="CI82" s="253"/>
      <c r="CJ82" s="253"/>
      <c r="CK82" s="253"/>
      <c r="CL82" s="253"/>
      <c r="CM82" s="253"/>
      <c r="CN82" s="253"/>
      <c r="CO82" s="253"/>
      <c r="CP82" s="253"/>
      <c r="CQ82" s="253"/>
      <c r="CR82" s="253"/>
      <c r="CS82" s="253"/>
      <c r="CT82" s="253"/>
      <c r="CU82" s="253"/>
      <c r="CV82" s="253"/>
      <c r="CW82" s="253"/>
      <c r="CX82" s="253"/>
      <c r="CY82" s="253"/>
      <c r="CZ82" s="254"/>
      <c r="DA82" s="498"/>
      <c r="DB82" s="499"/>
      <c r="DC82" s="499"/>
      <c r="DD82" s="499"/>
      <c r="DE82" s="499"/>
      <c r="DF82" s="499"/>
      <c r="DG82" s="499"/>
      <c r="DH82" s="499"/>
      <c r="DI82" s="499"/>
      <c r="DJ82" s="499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61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3"/>
      <c r="FE82" s="82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</row>
    <row r="83" spans="1:180" ht="6" customHeight="1" x14ac:dyDescent="0.15">
      <c r="A83" s="25"/>
      <c r="C83" s="340"/>
      <c r="D83" s="341"/>
      <c r="E83" s="341"/>
      <c r="F83" s="342"/>
      <c r="G83" s="358"/>
      <c r="H83" s="359"/>
      <c r="I83" s="359"/>
      <c r="J83" s="360"/>
      <c r="K83" s="491"/>
      <c r="L83" s="492"/>
      <c r="M83" s="492"/>
      <c r="N83" s="492"/>
      <c r="O83" s="492"/>
      <c r="P83" s="492"/>
      <c r="Q83" s="492"/>
      <c r="R83" s="493"/>
      <c r="S83" s="349"/>
      <c r="T83" s="350"/>
      <c r="U83" s="350"/>
      <c r="V83" s="350"/>
      <c r="W83" s="350"/>
      <c r="X83" s="350"/>
      <c r="Y83" s="350"/>
      <c r="Z83" s="350"/>
      <c r="AA83" s="350"/>
      <c r="AB83" s="351"/>
      <c r="AC83" s="463" t="s">
        <v>45</v>
      </c>
      <c r="AD83" s="463"/>
      <c r="AE83" s="463"/>
      <c r="AF83" s="464"/>
      <c r="AG83" s="236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8"/>
      <c r="BQ83" s="255">
        <f ca="1">IF(C71="","",INDIRECT("Q料率_業種一括有期・建設!$J$"&amp;B79,TRUE))</f>
        <v>22</v>
      </c>
      <c r="BR83" s="255"/>
      <c r="BS83" s="255"/>
      <c r="BT83" s="255"/>
      <c r="BU83" s="255"/>
      <c r="BV83" s="255"/>
      <c r="BW83" s="255"/>
      <c r="BX83" s="255"/>
      <c r="BY83" s="438"/>
      <c r="BZ83" s="439"/>
      <c r="CA83" s="439"/>
      <c r="CB83" s="439"/>
      <c r="CC83" s="439"/>
      <c r="CD83" s="439"/>
      <c r="CE83" s="439"/>
      <c r="CF83" s="439"/>
      <c r="CG83" s="439"/>
      <c r="CH83" s="439"/>
      <c r="CI83" s="439"/>
      <c r="CJ83" s="439"/>
      <c r="CK83" s="439"/>
      <c r="CL83" s="439"/>
      <c r="CM83" s="439"/>
      <c r="CN83" s="439"/>
      <c r="CO83" s="439"/>
      <c r="CP83" s="439"/>
      <c r="CQ83" s="439"/>
      <c r="CR83" s="439"/>
      <c r="CS83" s="439"/>
      <c r="CT83" s="439"/>
      <c r="CU83" s="439"/>
      <c r="CV83" s="439"/>
      <c r="CW83" s="439"/>
      <c r="CX83" s="439"/>
      <c r="CY83" s="439"/>
      <c r="CZ83" s="440"/>
      <c r="DA83" s="498">
        <f ca="1">IF(C71="","",INDIRECT("Q料率_業種一括有期・建設!$F$"&amp;B79,TRUE))</f>
        <v>6.5</v>
      </c>
      <c r="DB83" s="499"/>
      <c r="DC83" s="499"/>
      <c r="DD83" s="499"/>
      <c r="DE83" s="499"/>
      <c r="DF83" s="499"/>
      <c r="DG83" s="499"/>
      <c r="DH83" s="499"/>
      <c r="DI83" s="499"/>
      <c r="DJ83" s="499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39">
        <f ca="1">ROUNDDOWN(IF(DK83="",BY83*DA83,BY83*DK83),0)</f>
        <v>0</v>
      </c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1"/>
      <c r="FE83" s="78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</row>
    <row r="84" spans="1:180" ht="6" customHeight="1" x14ac:dyDescent="0.15">
      <c r="A84" s="25"/>
      <c r="C84" s="340"/>
      <c r="D84" s="341"/>
      <c r="E84" s="341"/>
      <c r="F84" s="342"/>
      <c r="G84" s="358"/>
      <c r="H84" s="359"/>
      <c r="I84" s="359"/>
      <c r="J84" s="360"/>
      <c r="K84" s="491"/>
      <c r="L84" s="492"/>
      <c r="M84" s="492"/>
      <c r="N84" s="492"/>
      <c r="O84" s="492"/>
      <c r="P84" s="492"/>
      <c r="Q84" s="492"/>
      <c r="R84" s="493"/>
      <c r="S84" s="349"/>
      <c r="T84" s="350"/>
      <c r="U84" s="350"/>
      <c r="V84" s="350"/>
      <c r="W84" s="350"/>
      <c r="X84" s="350"/>
      <c r="Y84" s="350"/>
      <c r="Z84" s="350"/>
      <c r="AA84" s="350"/>
      <c r="AB84" s="351"/>
      <c r="AC84" s="463"/>
      <c r="AD84" s="463"/>
      <c r="AE84" s="463"/>
      <c r="AF84" s="464"/>
      <c r="AG84" s="239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1"/>
      <c r="BQ84" s="255"/>
      <c r="BR84" s="255"/>
      <c r="BS84" s="255"/>
      <c r="BT84" s="255"/>
      <c r="BU84" s="255"/>
      <c r="BV84" s="255"/>
      <c r="BW84" s="255"/>
      <c r="BX84" s="255"/>
      <c r="BY84" s="441"/>
      <c r="BZ84" s="442"/>
      <c r="CA84" s="442"/>
      <c r="CB84" s="442"/>
      <c r="CC84" s="442"/>
      <c r="CD84" s="442"/>
      <c r="CE84" s="442"/>
      <c r="CF84" s="442"/>
      <c r="CG84" s="442"/>
      <c r="CH84" s="442"/>
      <c r="CI84" s="442"/>
      <c r="CJ84" s="442"/>
      <c r="CK84" s="442"/>
      <c r="CL84" s="442"/>
      <c r="CM84" s="442"/>
      <c r="CN84" s="442"/>
      <c r="CO84" s="442"/>
      <c r="CP84" s="442"/>
      <c r="CQ84" s="442"/>
      <c r="CR84" s="442"/>
      <c r="CS84" s="442"/>
      <c r="CT84" s="442"/>
      <c r="CU84" s="442"/>
      <c r="CV84" s="442"/>
      <c r="CW84" s="442"/>
      <c r="CX84" s="442"/>
      <c r="CY84" s="442"/>
      <c r="CZ84" s="443"/>
      <c r="DA84" s="498"/>
      <c r="DB84" s="499"/>
      <c r="DC84" s="499"/>
      <c r="DD84" s="499"/>
      <c r="DE84" s="499"/>
      <c r="DF84" s="499"/>
      <c r="DG84" s="499"/>
      <c r="DH84" s="499"/>
      <c r="DI84" s="499"/>
      <c r="DJ84" s="499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2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4"/>
      <c r="FE84" s="78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</row>
    <row r="85" spans="1:180" ht="6" customHeight="1" x14ac:dyDescent="0.15">
      <c r="A85" s="25"/>
      <c r="C85" s="340"/>
      <c r="D85" s="341"/>
      <c r="E85" s="341"/>
      <c r="F85" s="342"/>
      <c r="G85" s="358"/>
      <c r="H85" s="359"/>
      <c r="I85" s="359"/>
      <c r="J85" s="360"/>
      <c r="K85" s="491"/>
      <c r="L85" s="492"/>
      <c r="M85" s="492"/>
      <c r="N85" s="492"/>
      <c r="O85" s="492"/>
      <c r="P85" s="492"/>
      <c r="Q85" s="492"/>
      <c r="R85" s="493"/>
      <c r="S85" s="349"/>
      <c r="T85" s="350"/>
      <c r="U85" s="350"/>
      <c r="V85" s="350"/>
      <c r="W85" s="350"/>
      <c r="X85" s="350"/>
      <c r="Y85" s="350"/>
      <c r="Z85" s="350"/>
      <c r="AA85" s="350"/>
      <c r="AB85" s="351"/>
      <c r="AC85" s="458" t="s">
        <v>47</v>
      </c>
      <c r="AD85" s="458"/>
      <c r="AE85" s="458"/>
      <c r="AF85" s="459"/>
      <c r="AG85" s="242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4"/>
      <c r="BQ85" s="255">
        <f ca="1">IF(C71="","",INDIRECT("Q料率_業種一括有期・建設!$K$"&amp;B79,TRUE))</f>
        <v>21</v>
      </c>
      <c r="BR85" s="255"/>
      <c r="BS85" s="255"/>
      <c r="BT85" s="255"/>
      <c r="BU85" s="255"/>
      <c r="BV85" s="255"/>
      <c r="BW85" s="255"/>
      <c r="BX85" s="255"/>
      <c r="BY85" s="450"/>
      <c r="BZ85" s="451"/>
      <c r="CA85" s="451"/>
      <c r="CB85" s="451"/>
      <c r="CC85" s="451"/>
      <c r="CD85" s="451"/>
      <c r="CE85" s="451"/>
      <c r="CF85" s="451"/>
      <c r="CG85" s="451"/>
      <c r="CH85" s="451"/>
      <c r="CI85" s="451"/>
      <c r="CJ85" s="451"/>
      <c r="CK85" s="451"/>
      <c r="CL85" s="451"/>
      <c r="CM85" s="451"/>
      <c r="CN85" s="451"/>
      <c r="CO85" s="451"/>
      <c r="CP85" s="451"/>
      <c r="CQ85" s="451"/>
      <c r="CR85" s="451"/>
      <c r="CS85" s="451"/>
      <c r="CT85" s="451"/>
      <c r="CU85" s="451"/>
      <c r="CV85" s="451"/>
      <c r="CW85" s="451"/>
      <c r="CX85" s="451"/>
      <c r="CY85" s="451"/>
      <c r="CZ85" s="452"/>
      <c r="DA85" s="500">
        <f ca="1">IF(C71="","",INDIRECT("Q料率_業種一括有期・建設!$G$"&amp;B79,TRUE))</f>
        <v>6.5</v>
      </c>
      <c r="DB85" s="501"/>
      <c r="DC85" s="501"/>
      <c r="DD85" s="501"/>
      <c r="DE85" s="501"/>
      <c r="DF85" s="501"/>
      <c r="DG85" s="501"/>
      <c r="DH85" s="501"/>
      <c r="DI85" s="501"/>
      <c r="DJ85" s="501"/>
      <c r="DK85" s="248"/>
      <c r="DL85" s="248"/>
      <c r="DM85" s="248"/>
      <c r="DN85" s="248"/>
      <c r="DO85" s="248"/>
      <c r="DP85" s="248"/>
      <c r="DQ85" s="248"/>
      <c r="DR85" s="248"/>
      <c r="DS85" s="248"/>
      <c r="DT85" s="248"/>
      <c r="DU85" s="127">
        <f ca="1">ROUNDDOWN(IF(DK85="",BY85*DA85,BY85*DK85),0)</f>
        <v>0</v>
      </c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9"/>
      <c r="FE85" s="104" t="str">
        <f>Q料率_業種率改定履歴!C6</f>
        <v>④平成30年 4月 1日～</v>
      </c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2">
        <f>SUM(BY29,BY37,BY45,BY53,BY61,BY69,BY77,BY85,BY93)</f>
        <v>0</v>
      </c>
    </row>
    <row r="86" spans="1:180" ht="6" customHeight="1" x14ac:dyDescent="0.15">
      <c r="A86" s="25"/>
      <c r="C86" s="343"/>
      <c r="D86" s="344"/>
      <c r="E86" s="344"/>
      <c r="F86" s="345"/>
      <c r="G86" s="358"/>
      <c r="H86" s="359"/>
      <c r="I86" s="359"/>
      <c r="J86" s="360"/>
      <c r="K86" s="494"/>
      <c r="L86" s="495"/>
      <c r="M86" s="495"/>
      <c r="N86" s="495"/>
      <c r="O86" s="495"/>
      <c r="P86" s="495"/>
      <c r="Q86" s="495"/>
      <c r="R86" s="496"/>
      <c r="S86" s="352"/>
      <c r="T86" s="353"/>
      <c r="U86" s="353"/>
      <c r="V86" s="353"/>
      <c r="W86" s="353"/>
      <c r="X86" s="353"/>
      <c r="Y86" s="353"/>
      <c r="Z86" s="353"/>
      <c r="AA86" s="353"/>
      <c r="AB86" s="354"/>
      <c r="AC86" s="458"/>
      <c r="AD86" s="458"/>
      <c r="AE86" s="458"/>
      <c r="AF86" s="459"/>
      <c r="AG86" s="245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7"/>
      <c r="BQ86" s="255"/>
      <c r="BR86" s="255"/>
      <c r="BS86" s="255"/>
      <c r="BT86" s="255"/>
      <c r="BU86" s="255"/>
      <c r="BV86" s="255"/>
      <c r="BW86" s="255"/>
      <c r="BX86" s="255"/>
      <c r="BY86" s="453"/>
      <c r="BZ86" s="454"/>
      <c r="CA86" s="454"/>
      <c r="CB86" s="454"/>
      <c r="CC86" s="454"/>
      <c r="CD86" s="454"/>
      <c r="CE86" s="454"/>
      <c r="CF86" s="454"/>
      <c r="CG86" s="454"/>
      <c r="CH86" s="454"/>
      <c r="CI86" s="454"/>
      <c r="CJ86" s="454"/>
      <c r="CK86" s="454"/>
      <c r="CL86" s="454"/>
      <c r="CM86" s="454"/>
      <c r="CN86" s="454"/>
      <c r="CO86" s="454"/>
      <c r="CP86" s="454"/>
      <c r="CQ86" s="454"/>
      <c r="CR86" s="454"/>
      <c r="CS86" s="454"/>
      <c r="CT86" s="454"/>
      <c r="CU86" s="454"/>
      <c r="CV86" s="454"/>
      <c r="CW86" s="454"/>
      <c r="CX86" s="454"/>
      <c r="CY86" s="454"/>
      <c r="CZ86" s="455"/>
      <c r="DA86" s="500"/>
      <c r="DB86" s="501"/>
      <c r="DC86" s="501"/>
      <c r="DD86" s="501"/>
      <c r="DE86" s="501"/>
      <c r="DF86" s="501"/>
      <c r="DG86" s="501"/>
      <c r="DH86" s="501"/>
      <c r="DI86" s="501"/>
      <c r="DJ86" s="501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130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2"/>
      <c r="FE86" s="104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</row>
    <row r="87" spans="1:180" ht="6" customHeight="1" x14ac:dyDescent="0.15">
      <c r="A87" s="26" t="str">
        <f>C87</f>
        <v>37</v>
      </c>
      <c r="B87" s="2">
        <f>MATCH(C87,Q料率_業種一括有期・建設!B1:B10,0)</f>
        <v>10</v>
      </c>
      <c r="C87" s="337" t="s">
        <v>73</v>
      </c>
      <c r="D87" s="338"/>
      <c r="E87" s="338"/>
      <c r="F87" s="339"/>
      <c r="G87" s="358"/>
      <c r="H87" s="359"/>
      <c r="I87" s="359"/>
      <c r="J87" s="360"/>
      <c r="K87" s="346" t="s">
        <v>74</v>
      </c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8"/>
      <c r="AC87" s="219" t="s">
        <v>42</v>
      </c>
      <c r="AD87" s="90"/>
      <c r="AE87" s="90"/>
      <c r="AF87" s="220"/>
      <c r="AG87" s="456"/>
      <c r="AH87" s="483"/>
      <c r="AI87" s="483"/>
      <c r="AJ87" s="483"/>
      <c r="AK87" s="483"/>
      <c r="AL87" s="483"/>
      <c r="AM87" s="483"/>
      <c r="AN87" s="483"/>
      <c r="AO87" s="483"/>
      <c r="AP87" s="483"/>
      <c r="AQ87" s="483"/>
      <c r="AR87" s="483"/>
      <c r="AS87" s="483"/>
      <c r="AT87" s="483"/>
      <c r="AU87" s="483"/>
      <c r="AV87" s="483"/>
      <c r="AW87" s="483"/>
      <c r="AX87" s="483"/>
      <c r="AY87" s="483"/>
      <c r="AZ87" s="483"/>
      <c r="BA87" s="483"/>
      <c r="BB87" s="483"/>
      <c r="BC87" s="483"/>
      <c r="BD87" s="483"/>
      <c r="BE87" s="483"/>
      <c r="BF87" s="483"/>
      <c r="BG87" s="483"/>
      <c r="BH87" s="483"/>
      <c r="BI87" s="483"/>
      <c r="BJ87" s="483"/>
      <c r="BK87" s="483"/>
      <c r="BL87" s="483"/>
      <c r="BM87" s="483"/>
      <c r="BN87" s="483"/>
      <c r="BO87" s="483"/>
      <c r="BP87" s="484"/>
      <c r="BQ87" s="255">
        <f ca="1">IF(C87="","",INDIRECT("Q料率_業種一括有期・建設!$H$"&amp;B87,TRUE))</f>
        <v>23</v>
      </c>
      <c r="BR87" s="255"/>
      <c r="BS87" s="255"/>
      <c r="BT87" s="255"/>
      <c r="BU87" s="255"/>
      <c r="BV87" s="255"/>
      <c r="BW87" s="255"/>
      <c r="BX87" s="255"/>
      <c r="BY87" s="444"/>
      <c r="BZ87" s="445"/>
      <c r="CA87" s="445"/>
      <c r="CB87" s="445"/>
      <c r="CC87" s="445"/>
      <c r="CD87" s="445"/>
      <c r="CE87" s="445"/>
      <c r="CF87" s="445"/>
      <c r="CG87" s="445"/>
      <c r="CH87" s="445"/>
      <c r="CI87" s="445"/>
      <c r="CJ87" s="445"/>
      <c r="CK87" s="445"/>
      <c r="CL87" s="445"/>
      <c r="CM87" s="445"/>
      <c r="CN87" s="445"/>
      <c r="CO87" s="445"/>
      <c r="CP87" s="445"/>
      <c r="CQ87" s="445"/>
      <c r="CR87" s="445"/>
      <c r="CS87" s="445"/>
      <c r="CT87" s="445"/>
      <c r="CU87" s="445"/>
      <c r="CV87" s="445"/>
      <c r="CW87" s="445"/>
      <c r="CX87" s="445"/>
      <c r="CY87" s="445"/>
      <c r="CZ87" s="446"/>
      <c r="DA87" s="502">
        <f ca="1">IF(C87="","",INDIRECT("Q料率_業種一括有期・建設!$D$"&amp;B87,TRUE))</f>
        <v>19</v>
      </c>
      <c r="DB87" s="503"/>
      <c r="DC87" s="503"/>
      <c r="DD87" s="503"/>
      <c r="DE87" s="503"/>
      <c r="DF87" s="503"/>
      <c r="DG87" s="503"/>
      <c r="DH87" s="503"/>
      <c r="DI87" s="503"/>
      <c r="DJ87" s="504"/>
      <c r="DK87" s="148"/>
      <c r="DL87" s="149"/>
      <c r="DM87" s="149"/>
      <c r="DN87" s="149"/>
      <c r="DO87" s="149"/>
      <c r="DP87" s="149"/>
      <c r="DQ87" s="149"/>
      <c r="DR87" s="149"/>
      <c r="DS87" s="149"/>
      <c r="DT87" s="150"/>
      <c r="DU87" s="256">
        <f ca="1">ROUNDDOWN(IF(DK87="",BY87*DA87,BY87*DK87),0)</f>
        <v>0</v>
      </c>
      <c r="DV87" s="257"/>
      <c r="DW87" s="257"/>
      <c r="DX87" s="257"/>
      <c r="DY87" s="257"/>
      <c r="DZ87" s="257"/>
      <c r="EA87" s="257"/>
      <c r="EB87" s="257"/>
      <c r="EC87" s="257"/>
      <c r="ED87" s="257"/>
      <c r="EE87" s="257"/>
      <c r="EF87" s="257"/>
      <c r="EG87" s="257"/>
      <c r="EH87" s="257"/>
      <c r="EI87" s="257"/>
      <c r="EJ87" s="257"/>
      <c r="EK87" s="257"/>
      <c r="EL87" s="257"/>
      <c r="EM87" s="257"/>
      <c r="EN87" s="257"/>
      <c r="EO87" s="257"/>
      <c r="EP87" s="257"/>
      <c r="EQ87" s="257"/>
      <c r="ER87" s="257"/>
      <c r="ES87" s="257"/>
      <c r="ET87" s="257"/>
      <c r="EU87" s="257"/>
      <c r="EV87" s="257"/>
      <c r="EW87" s="257"/>
      <c r="EX87" s="257"/>
      <c r="EY87" s="257"/>
      <c r="EZ87" s="257"/>
      <c r="FA87" s="257"/>
      <c r="FB87" s="257"/>
      <c r="FC87" s="257"/>
      <c r="FD87" s="258"/>
      <c r="FE87" s="106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</row>
    <row r="88" spans="1:180" ht="6" customHeight="1" x14ac:dyDescent="0.15">
      <c r="A88" s="25"/>
      <c r="C88" s="340"/>
      <c r="D88" s="341"/>
      <c r="E88" s="341"/>
      <c r="F88" s="342"/>
      <c r="G88" s="358"/>
      <c r="H88" s="359"/>
      <c r="I88" s="359"/>
      <c r="J88" s="360"/>
      <c r="K88" s="349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1"/>
      <c r="AC88" s="221"/>
      <c r="AD88" s="94"/>
      <c r="AE88" s="94"/>
      <c r="AF88" s="222"/>
      <c r="AG88" s="485"/>
      <c r="AH88" s="486"/>
      <c r="AI88" s="486"/>
      <c r="AJ88" s="486"/>
      <c r="AK88" s="486"/>
      <c r="AL88" s="486"/>
      <c r="AM88" s="486"/>
      <c r="AN88" s="486"/>
      <c r="AO88" s="486"/>
      <c r="AP88" s="486"/>
      <c r="AQ88" s="486"/>
      <c r="AR88" s="486"/>
      <c r="AS88" s="486"/>
      <c r="AT88" s="486"/>
      <c r="AU88" s="486"/>
      <c r="AV88" s="486"/>
      <c r="AW88" s="486"/>
      <c r="AX88" s="486"/>
      <c r="AY88" s="486"/>
      <c r="AZ88" s="486"/>
      <c r="BA88" s="486"/>
      <c r="BB88" s="486"/>
      <c r="BC88" s="486"/>
      <c r="BD88" s="486"/>
      <c r="BE88" s="486"/>
      <c r="BF88" s="486"/>
      <c r="BG88" s="486"/>
      <c r="BH88" s="486"/>
      <c r="BI88" s="486"/>
      <c r="BJ88" s="486"/>
      <c r="BK88" s="486"/>
      <c r="BL88" s="486"/>
      <c r="BM88" s="486"/>
      <c r="BN88" s="486"/>
      <c r="BO88" s="486"/>
      <c r="BP88" s="487"/>
      <c r="BQ88" s="255"/>
      <c r="BR88" s="255"/>
      <c r="BS88" s="255"/>
      <c r="BT88" s="255"/>
      <c r="BU88" s="255"/>
      <c r="BV88" s="255"/>
      <c r="BW88" s="255"/>
      <c r="BX88" s="255"/>
      <c r="BY88" s="447"/>
      <c r="BZ88" s="448"/>
      <c r="CA88" s="448"/>
      <c r="CB88" s="448"/>
      <c r="CC88" s="448"/>
      <c r="CD88" s="448"/>
      <c r="CE88" s="448"/>
      <c r="CF88" s="448"/>
      <c r="CG88" s="448"/>
      <c r="CH88" s="448"/>
      <c r="CI88" s="448"/>
      <c r="CJ88" s="448"/>
      <c r="CK88" s="448"/>
      <c r="CL88" s="448"/>
      <c r="CM88" s="448"/>
      <c r="CN88" s="448"/>
      <c r="CO88" s="448"/>
      <c r="CP88" s="448"/>
      <c r="CQ88" s="448"/>
      <c r="CR88" s="448"/>
      <c r="CS88" s="448"/>
      <c r="CT88" s="448"/>
      <c r="CU88" s="448"/>
      <c r="CV88" s="448"/>
      <c r="CW88" s="448"/>
      <c r="CX88" s="448"/>
      <c r="CY88" s="448"/>
      <c r="CZ88" s="449"/>
      <c r="DA88" s="505"/>
      <c r="DB88" s="506"/>
      <c r="DC88" s="506"/>
      <c r="DD88" s="506"/>
      <c r="DE88" s="506"/>
      <c r="DF88" s="506"/>
      <c r="DG88" s="506"/>
      <c r="DH88" s="506"/>
      <c r="DI88" s="506"/>
      <c r="DJ88" s="507"/>
      <c r="DK88" s="151"/>
      <c r="DL88" s="152"/>
      <c r="DM88" s="152"/>
      <c r="DN88" s="152"/>
      <c r="DO88" s="152"/>
      <c r="DP88" s="152"/>
      <c r="DQ88" s="152"/>
      <c r="DR88" s="152"/>
      <c r="DS88" s="152"/>
      <c r="DT88" s="153"/>
      <c r="DU88" s="259"/>
      <c r="DV88" s="260"/>
      <c r="DW88" s="260"/>
      <c r="DX88" s="260"/>
      <c r="DY88" s="260"/>
      <c r="DZ88" s="260"/>
      <c r="EA88" s="260"/>
      <c r="EB88" s="260"/>
      <c r="EC88" s="260"/>
      <c r="ED88" s="260"/>
      <c r="EE88" s="260"/>
      <c r="EF88" s="260"/>
      <c r="EG88" s="260"/>
      <c r="EH88" s="260"/>
      <c r="EI88" s="260"/>
      <c r="EJ88" s="260"/>
      <c r="EK88" s="260"/>
      <c r="EL88" s="260"/>
      <c r="EM88" s="260"/>
      <c r="EN88" s="260"/>
      <c r="EO88" s="260"/>
      <c r="EP88" s="260"/>
      <c r="EQ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1"/>
      <c r="FE88" s="106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</row>
    <row r="89" spans="1:180" ht="6" customHeight="1" x14ac:dyDescent="0.15">
      <c r="A89" s="25"/>
      <c r="C89" s="340"/>
      <c r="D89" s="341"/>
      <c r="E89" s="341"/>
      <c r="F89" s="342"/>
      <c r="G89" s="358"/>
      <c r="H89" s="359"/>
      <c r="I89" s="359"/>
      <c r="J89" s="360"/>
      <c r="K89" s="349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1"/>
      <c r="AC89" s="461" t="s">
        <v>44</v>
      </c>
      <c r="AD89" s="461"/>
      <c r="AE89" s="461"/>
      <c r="AF89" s="462"/>
      <c r="AG89" s="230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2"/>
      <c r="BQ89" s="255">
        <f ca="1">IF(C87="","",INDIRECT("Q料率_業種一括有期・建設!$I$"&amp;B87,TRUE))</f>
        <v>23</v>
      </c>
      <c r="BR89" s="255"/>
      <c r="BS89" s="255"/>
      <c r="BT89" s="255"/>
      <c r="BU89" s="255"/>
      <c r="BV89" s="255"/>
      <c r="BW89" s="255"/>
      <c r="BX89" s="255"/>
      <c r="BY89" s="249"/>
      <c r="BZ89" s="250"/>
      <c r="CA89" s="250"/>
      <c r="CB89" s="250"/>
      <c r="CC89" s="250"/>
      <c r="CD89" s="250"/>
      <c r="CE89" s="250"/>
      <c r="CF89" s="250"/>
      <c r="CG89" s="250"/>
      <c r="CH89" s="250"/>
      <c r="CI89" s="250"/>
      <c r="CJ89" s="250"/>
      <c r="CK89" s="250"/>
      <c r="CL89" s="250"/>
      <c r="CM89" s="250"/>
      <c r="CN89" s="250"/>
      <c r="CO89" s="250"/>
      <c r="CP89" s="250"/>
      <c r="CQ89" s="250"/>
      <c r="CR89" s="250"/>
      <c r="CS89" s="250"/>
      <c r="CT89" s="250"/>
      <c r="CU89" s="250"/>
      <c r="CV89" s="250"/>
      <c r="CW89" s="250"/>
      <c r="CX89" s="250"/>
      <c r="CY89" s="250"/>
      <c r="CZ89" s="251"/>
      <c r="DA89" s="171">
        <f ca="1">IF(C87="","",INDIRECT("Q料率_業種一括有期・建設!$E$"&amp;B87,TRUE))</f>
        <v>19</v>
      </c>
      <c r="DB89" s="172"/>
      <c r="DC89" s="172"/>
      <c r="DD89" s="172"/>
      <c r="DE89" s="172"/>
      <c r="DF89" s="172"/>
      <c r="DG89" s="172"/>
      <c r="DH89" s="172"/>
      <c r="DI89" s="172"/>
      <c r="DJ89" s="172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58">
        <f ca="1">ROUNDDOWN(IF(DK89="",BY89*DA89,BY89*DK89),0)</f>
        <v>0</v>
      </c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60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</row>
    <row r="90" spans="1:180" ht="6" customHeight="1" x14ac:dyDescent="0.15">
      <c r="A90" s="25"/>
      <c r="C90" s="340"/>
      <c r="D90" s="341"/>
      <c r="E90" s="341"/>
      <c r="F90" s="342"/>
      <c r="G90" s="358"/>
      <c r="H90" s="359"/>
      <c r="I90" s="359"/>
      <c r="J90" s="360"/>
      <c r="K90" s="349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1"/>
      <c r="AC90" s="461"/>
      <c r="AD90" s="461"/>
      <c r="AE90" s="461"/>
      <c r="AF90" s="462"/>
      <c r="AG90" s="233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5"/>
      <c r="BQ90" s="255"/>
      <c r="BR90" s="255"/>
      <c r="BS90" s="255"/>
      <c r="BT90" s="255"/>
      <c r="BU90" s="255"/>
      <c r="BV90" s="255"/>
      <c r="BW90" s="255"/>
      <c r="BX90" s="255"/>
      <c r="BY90" s="252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254"/>
      <c r="DA90" s="171"/>
      <c r="DB90" s="172"/>
      <c r="DC90" s="172"/>
      <c r="DD90" s="172"/>
      <c r="DE90" s="172"/>
      <c r="DF90" s="172"/>
      <c r="DG90" s="172"/>
      <c r="DH90" s="172"/>
      <c r="DI90" s="172"/>
      <c r="DJ90" s="172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61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3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</row>
    <row r="91" spans="1:180" ht="6" customHeight="1" x14ac:dyDescent="0.15">
      <c r="C91" s="340"/>
      <c r="D91" s="341"/>
      <c r="E91" s="341"/>
      <c r="F91" s="342"/>
      <c r="G91" s="358"/>
      <c r="H91" s="359"/>
      <c r="I91" s="359"/>
      <c r="J91" s="360"/>
      <c r="K91" s="349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1"/>
      <c r="AC91" s="463" t="s">
        <v>45</v>
      </c>
      <c r="AD91" s="463"/>
      <c r="AE91" s="463"/>
      <c r="AF91" s="464"/>
      <c r="AG91" s="236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8"/>
      <c r="BQ91" s="255">
        <f ca="1">IF(C87="","",INDIRECT("Q料率_業種一括有期・建設!$J$"&amp;B87,TRUE))</f>
        <v>24</v>
      </c>
      <c r="BR91" s="255"/>
      <c r="BS91" s="255"/>
      <c r="BT91" s="255"/>
      <c r="BU91" s="255"/>
      <c r="BV91" s="255"/>
      <c r="BW91" s="255"/>
      <c r="BX91" s="255"/>
      <c r="BY91" s="438"/>
      <c r="BZ91" s="439"/>
      <c r="CA91" s="439"/>
      <c r="CB91" s="439"/>
      <c r="CC91" s="439"/>
      <c r="CD91" s="439"/>
      <c r="CE91" s="439"/>
      <c r="CF91" s="439"/>
      <c r="CG91" s="439"/>
      <c r="CH91" s="439"/>
      <c r="CI91" s="439"/>
      <c r="CJ91" s="439"/>
      <c r="CK91" s="439"/>
      <c r="CL91" s="439"/>
      <c r="CM91" s="439"/>
      <c r="CN91" s="439"/>
      <c r="CO91" s="439"/>
      <c r="CP91" s="439"/>
      <c r="CQ91" s="439"/>
      <c r="CR91" s="439"/>
      <c r="CS91" s="439"/>
      <c r="CT91" s="439"/>
      <c r="CU91" s="439"/>
      <c r="CV91" s="439"/>
      <c r="CW91" s="439"/>
      <c r="CX91" s="439"/>
      <c r="CY91" s="439"/>
      <c r="CZ91" s="440"/>
      <c r="DA91" s="171">
        <f ca="1">IF(C87="","",INDIRECT("Q料率_業種一括有期・建設!$F$"&amp;B87,TRUE))</f>
        <v>17</v>
      </c>
      <c r="DB91" s="172"/>
      <c r="DC91" s="172"/>
      <c r="DD91" s="172"/>
      <c r="DE91" s="172"/>
      <c r="DF91" s="172"/>
      <c r="DG91" s="172"/>
      <c r="DH91" s="172"/>
      <c r="DI91" s="172"/>
      <c r="DJ91" s="172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39">
        <f ca="1">ROUNDDOWN(IF(DK91="",BY91*DA91,BY91*DK91),0)</f>
        <v>0</v>
      </c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1"/>
      <c r="FE91" s="96" t="s">
        <v>75</v>
      </c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</row>
    <row r="92" spans="1:180" ht="6" customHeight="1" x14ac:dyDescent="0.15">
      <c r="C92" s="340"/>
      <c r="D92" s="341"/>
      <c r="E92" s="341"/>
      <c r="F92" s="342"/>
      <c r="G92" s="358"/>
      <c r="H92" s="359"/>
      <c r="I92" s="359"/>
      <c r="J92" s="360"/>
      <c r="K92" s="349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1"/>
      <c r="AC92" s="463"/>
      <c r="AD92" s="463"/>
      <c r="AE92" s="463"/>
      <c r="AF92" s="464"/>
      <c r="AG92" s="239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1"/>
      <c r="BQ92" s="255"/>
      <c r="BR92" s="255"/>
      <c r="BS92" s="255"/>
      <c r="BT92" s="255"/>
      <c r="BU92" s="255"/>
      <c r="BV92" s="255"/>
      <c r="BW92" s="255"/>
      <c r="BX92" s="255"/>
      <c r="BY92" s="441"/>
      <c r="BZ92" s="442"/>
      <c r="CA92" s="442"/>
      <c r="CB92" s="442"/>
      <c r="CC92" s="442"/>
      <c r="CD92" s="442"/>
      <c r="CE92" s="442"/>
      <c r="CF92" s="442"/>
      <c r="CG92" s="442"/>
      <c r="CH92" s="442"/>
      <c r="CI92" s="442"/>
      <c r="CJ92" s="442"/>
      <c r="CK92" s="442"/>
      <c r="CL92" s="442"/>
      <c r="CM92" s="442"/>
      <c r="CN92" s="442"/>
      <c r="CO92" s="442"/>
      <c r="CP92" s="442"/>
      <c r="CQ92" s="442"/>
      <c r="CR92" s="442"/>
      <c r="CS92" s="442"/>
      <c r="CT92" s="442"/>
      <c r="CU92" s="442"/>
      <c r="CV92" s="442"/>
      <c r="CW92" s="442"/>
      <c r="CX92" s="442"/>
      <c r="CY92" s="442"/>
      <c r="CZ92" s="443"/>
      <c r="DA92" s="171"/>
      <c r="DB92" s="172"/>
      <c r="DC92" s="172"/>
      <c r="DD92" s="172"/>
      <c r="DE92" s="172"/>
      <c r="DF92" s="172"/>
      <c r="DG92" s="172"/>
      <c r="DH92" s="172"/>
      <c r="DI92" s="172"/>
      <c r="DJ92" s="172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2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4"/>
      <c r="FE92" s="96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</row>
    <row r="93" spans="1:180" ht="6" customHeight="1" x14ac:dyDescent="0.15">
      <c r="A93" s="25"/>
      <c r="C93" s="340"/>
      <c r="D93" s="341"/>
      <c r="E93" s="341"/>
      <c r="F93" s="342"/>
      <c r="G93" s="358"/>
      <c r="H93" s="359"/>
      <c r="I93" s="359"/>
      <c r="J93" s="360"/>
      <c r="K93" s="349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1"/>
      <c r="AC93" s="458" t="s">
        <v>47</v>
      </c>
      <c r="AD93" s="458"/>
      <c r="AE93" s="458"/>
      <c r="AF93" s="459"/>
      <c r="AG93" s="242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4"/>
      <c r="BQ93" s="255">
        <f ca="1">IF(C87="","",INDIRECT("Q料率_業種一括有期・建設!$K$"&amp;B87,TRUE))</f>
        <v>24</v>
      </c>
      <c r="BR93" s="255"/>
      <c r="BS93" s="255"/>
      <c r="BT93" s="255"/>
      <c r="BU93" s="255"/>
      <c r="BV93" s="255"/>
      <c r="BW93" s="255"/>
      <c r="BX93" s="255"/>
      <c r="BY93" s="450"/>
      <c r="BZ93" s="451"/>
      <c r="CA93" s="451"/>
      <c r="CB93" s="451"/>
      <c r="CC93" s="451"/>
      <c r="CD93" s="451"/>
      <c r="CE93" s="451"/>
      <c r="CF93" s="451"/>
      <c r="CG93" s="451"/>
      <c r="CH93" s="451"/>
      <c r="CI93" s="451"/>
      <c r="CJ93" s="451"/>
      <c r="CK93" s="451"/>
      <c r="CL93" s="451"/>
      <c r="CM93" s="451"/>
      <c r="CN93" s="451"/>
      <c r="CO93" s="451"/>
      <c r="CP93" s="451"/>
      <c r="CQ93" s="451"/>
      <c r="CR93" s="451"/>
      <c r="CS93" s="451"/>
      <c r="CT93" s="451"/>
      <c r="CU93" s="451"/>
      <c r="CV93" s="451"/>
      <c r="CW93" s="451"/>
      <c r="CX93" s="451"/>
      <c r="CY93" s="451"/>
      <c r="CZ93" s="452"/>
      <c r="DA93" s="472">
        <f ca="1">IF(C87="","",INDIRECT("Q料率_業種一括有期・建設!$G$"&amp;B87,TRUE))</f>
        <v>15</v>
      </c>
      <c r="DB93" s="473"/>
      <c r="DC93" s="473"/>
      <c r="DD93" s="473"/>
      <c r="DE93" s="473"/>
      <c r="DF93" s="473"/>
      <c r="DG93" s="473"/>
      <c r="DH93" s="473"/>
      <c r="DI93" s="473"/>
      <c r="DJ93" s="473"/>
      <c r="DK93" s="248"/>
      <c r="DL93" s="248"/>
      <c r="DM93" s="248"/>
      <c r="DN93" s="248"/>
      <c r="DO93" s="248"/>
      <c r="DP93" s="248"/>
      <c r="DQ93" s="248"/>
      <c r="DR93" s="248"/>
      <c r="DS93" s="248"/>
      <c r="DT93" s="248"/>
      <c r="DU93" s="127">
        <f ca="1">ROUNDDOWN(IF(DK93="",BY93*DA93,BY93*DK93),0)</f>
        <v>0</v>
      </c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9"/>
      <c r="FE93" s="96" t="s">
        <v>76</v>
      </c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</row>
    <row r="94" spans="1:180" ht="6" customHeight="1" thickBot="1" x14ac:dyDescent="0.2">
      <c r="A94" s="25"/>
      <c r="C94" s="343"/>
      <c r="D94" s="344"/>
      <c r="E94" s="344"/>
      <c r="F94" s="345"/>
      <c r="G94" s="361"/>
      <c r="H94" s="362"/>
      <c r="I94" s="362"/>
      <c r="J94" s="363"/>
      <c r="K94" s="352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3"/>
      <c r="Z94" s="353"/>
      <c r="AA94" s="353"/>
      <c r="AB94" s="354"/>
      <c r="AC94" s="458"/>
      <c r="AD94" s="458"/>
      <c r="AE94" s="458"/>
      <c r="AF94" s="459"/>
      <c r="AG94" s="245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7"/>
      <c r="BQ94" s="255"/>
      <c r="BR94" s="255"/>
      <c r="BS94" s="255"/>
      <c r="BT94" s="255"/>
      <c r="BU94" s="255"/>
      <c r="BV94" s="255"/>
      <c r="BW94" s="255"/>
      <c r="BX94" s="255"/>
      <c r="BY94" s="453"/>
      <c r="BZ94" s="454"/>
      <c r="CA94" s="454"/>
      <c r="CB94" s="454"/>
      <c r="CC94" s="454"/>
      <c r="CD94" s="454"/>
      <c r="CE94" s="454"/>
      <c r="CF94" s="454"/>
      <c r="CG94" s="454"/>
      <c r="CH94" s="454"/>
      <c r="CI94" s="454"/>
      <c r="CJ94" s="454"/>
      <c r="CK94" s="454"/>
      <c r="CL94" s="454"/>
      <c r="CM94" s="454"/>
      <c r="CN94" s="454"/>
      <c r="CO94" s="454"/>
      <c r="CP94" s="454"/>
      <c r="CQ94" s="454"/>
      <c r="CR94" s="454"/>
      <c r="CS94" s="454"/>
      <c r="CT94" s="454"/>
      <c r="CU94" s="454"/>
      <c r="CV94" s="454"/>
      <c r="CW94" s="454"/>
      <c r="CX94" s="454"/>
      <c r="CY94" s="454"/>
      <c r="CZ94" s="455"/>
      <c r="DA94" s="472"/>
      <c r="DB94" s="473"/>
      <c r="DC94" s="473"/>
      <c r="DD94" s="473"/>
      <c r="DE94" s="473"/>
      <c r="DF94" s="473"/>
      <c r="DG94" s="473"/>
      <c r="DH94" s="473"/>
      <c r="DI94" s="473"/>
      <c r="DJ94" s="473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130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2"/>
      <c r="FE94" s="96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</row>
    <row r="95" spans="1:180" ht="6" customHeight="1" x14ac:dyDescent="0.15">
      <c r="C95" s="539" t="s">
        <v>77</v>
      </c>
      <c r="D95" s="539"/>
      <c r="E95" s="539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539"/>
      <c r="AB95" s="539"/>
      <c r="AC95" s="539"/>
      <c r="AD95" s="539"/>
      <c r="AE95" s="539"/>
      <c r="AF95" s="540"/>
      <c r="AG95" s="543">
        <f>SUM(AG23:BP94)</f>
        <v>0</v>
      </c>
      <c r="AH95" s="544"/>
      <c r="AI95" s="544"/>
      <c r="AJ95" s="544"/>
      <c r="AK95" s="544"/>
      <c r="AL95" s="544"/>
      <c r="AM95" s="544"/>
      <c r="AN95" s="544"/>
      <c r="AO95" s="544"/>
      <c r="AP95" s="544"/>
      <c r="AQ95" s="544"/>
      <c r="AR95" s="544"/>
      <c r="AS95" s="544"/>
      <c r="AT95" s="544"/>
      <c r="AU95" s="544"/>
      <c r="AV95" s="544"/>
      <c r="AW95" s="544"/>
      <c r="AX95" s="544"/>
      <c r="AY95" s="544"/>
      <c r="AZ95" s="544"/>
      <c r="BA95" s="544"/>
      <c r="BB95" s="544"/>
      <c r="BC95" s="544"/>
      <c r="BD95" s="544"/>
      <c r="BE95" s="544"/>
      <c r="BF95" s="544"/>
      <c r="BG95" s="544"/>
      <c r="BH95" s="544"/>
      <c r="BI95" s="544"/>
      <c r="BJ95" s="544"/>
      <c r="BK95" s="544"/>
      <c r="BL95" s="544"/>
      <c r="BM95" s="544"/>
      <c r="BN95" s="544"/>
      <c r="BO95" s="544"/>
      <c r="BP95" s="544"/>
      <c r="BQ95" s="512"/>
      <c r="BR95" s="512"/>
      <c r="BS95" s="512"/>
      <c r="BT95" s="512"/>
      <c r="BU95" s="512"/>
      <c r="BV95" s="512"/>
      <c r="BW95" s="512"/>
      <c r="BX95" s="512"/>
      <c r="BY95" s="544"/>
      <c r="BZ95" s="544"/>
      <c r="CA95" s="544"/>
      <c r="CB95" s="544"/>
      <c r="CC95" s="544"/>
      <c r="CD95" s="544"/>
      <c r="CE95" s="544"/>
      <c r="CF95" s="544"/>
      <c r="CG95" s="544"/>
      <c r="CH95" s="544"/>
      <c r="CI95" s="544"/>
      <c r="CJ95" s="544"/>
      <c r="CK95" s="544"/>
      <c r="CL95" s="544"/>
      <c r="CM95" s="544"/>
      <c r="CN95" s="544"/>
      <c r="CO95" s="544"/>
      <c r="CP95" s="544"/>
      <c r="CQ95" s="544"/>
      <c r="CR95" s="544"/>
      <c r="CS95" s="544"/>
      <c r="CT95" s="544"/>
      <c r="CU95" s="544"/>
      <c r="CV95" s="544"/>
      <c r="CW95" s="544"/>
      <c r="CX95" s="544"/>
      <c r="CY95" s="544"/>
      <c r="CZ95" s="590"/>
      <c r="DA95" s="514"/>
      <c r="DB95" s="512"/>
      <c r="DC95" s="512"/>
      <c r="DD95" s="512"/>
      <c r="DE95" s="512"/>
      <c r="DF95" s="512"/>
      <c r="DG95" s="512"/>
      <c r="DH95" s="512"/>
      <c r="DI95" s="512"/>
      <c r="DJ95" s="512"/>
      <c r="DK95" s="512"/>
      <c r="DL95" s="512"/>
      <c r="DM95" s="512"/>
      <c r="DN95" s="512"/>
      <c r="DO95" s="512"/>
      <c r="DP95" s="512"/>
      <c r="DQ95" s="512"/>
      <c r="DR95" s="512"/>
      <c r="DS95" s="512"/>
      <c r="DT95" s="535"/>
      <c r="DU95" s="593">
        <f ca="1">SUM(DU23:FD94)</f>
        <v>0</v>
      </c>
      <c r="DV95" s="594"/>
      <c r="DW95" s="594"/>
      <c r="DX95" s="594"/>
      <c r="DY95" s="594"/>
      <c r="DZ95" s="594"/>
      <c r="EA95" s="594"/>
      <c r="EB95" s="594"/>
      <c r="EC95" s="594"/>
      <c r="ED95" s="594"/>
      <c r="EE95" s="594"/>
      <c r="EF95" s="594"/>
      <c r="EG95" s="594"/>
      <c r="EH95" s="594"/>
      <c r="EI95" s="594"/>
      <c r="EJ95" s="594"/>
      <c r="EK95" s="594"/>
      <c r="EL95" s="594"/>
      <c r="EM95" s="594"/>
      <c r="EN95" s="594"/>
      <c r="EO95" s="594"/>
      <c r="EP95" s="594"/>
      <c r="EQ95" s="594"/>
      <c r="ER95" s="594"/>
      <c r="ES95" s="594"/>
      <c r="ET95" s="594"/>
      <c r="EU95" s="594"/>
      <c r="EV95" s="594"/>
      <c r="EW95" s="594"/>
      <c r="EX95" s="594"/>
      <c r="EY95" s="594"/>
      <c r="EZ95" s="594"/>
      <c r="FA95" s="594"/>
      <c r="FB95" s="594"/>
      <c r="FC95" s="594"/>
      <c r="FD95" s="595"/>
      <c r="FE95" s="33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</row>
    <row r="96" spans="1:180" ht="6" customHeight="1" thickBot="1" x14ac:dyDescent="0.2"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  <c r="AB96" s="541"/>
      <c r="AC96" s="541"/>
      <c r="AD96" s="541"/>
      <c r="AE96" s="541"/>
      <c r="AF96" s="542"/>
      <c r="AG96" s="545"/>
      <c r="AH96" s="546"/>
      <c r="AI96" s="546"/>
      <c r="AJ96" s="546"/>
      <c r="AK96" s="546"/>
      <c r="AL96" s="546"/>
      <c r="AM96" s="546"/>
      <c r="AN96" s="546"/>
      <c r="AO96" s="546"/>
      <c r="AP96" s="546"/>
      <c r="AQ96" s="546"/>
      <c r="AR96" s="546"/>
      <c r="AS96" s="546"/>
      <c r="AT96" s="546"/>
      <c r="AU96" s="546"/>
      <c r="AV96" s="546"/>
      <c r="AW96" s="546"/>
      <c r="AX96" s="546"/>
      <c r="AY96" s="546"/>
      <c r="AZ96" s="546"/>
      <c r="BA96" s="546"/>
      <c r="BB96" s="546"/>
      <c r="BC96" s="546"/>
      <c r="BD96" s="546"/>
      <c r="BE96" s="546"/>
      <c r="BF96" s="546"/>
      <c r="BG96" s="546"/>
      <c r="BH96" s="546"/>
      <c r="BI96" s="546"/>
      <c r="BJ96" s="546"/>
      <c r="BK96" s="546"/>
      <c r="BL96" s="546"/>
      <c r="BM96" s="546"/>
      <c r="BN96" s="546"/>
      <c r="BO96" s="546"/>
      <c r="BP96" s="546"/>
      <c r="BQ96" s="513"/>
      <c r="BR96" s="513"/>
      <c r="BS96" s="513"/>
      <c r="BT96" s="513"/>
      <c r="BU96" s="513"/>
      <c r="BV96" s="513"/>
      <c r="BW96" s="513"/>
      <c r="BX96" s="513"/>
      <c r="BY96" s="546"/>
      <c r="BZ96" s="546"/>
      <c r="CA96" s="546"/>
      <c r="CB96" s="546"/>
      <c r="CC96" s="546"/>
      <c r="CD96" s="546"/>
      <c r="CE96" s="546"/>
      <c r="CF96" s="546"/>
      <c r="CG96" s="546"/>
      <c r="CH96" s="546"/>
      <c r="CI96" s="546"/>
      <c r="CJ96" s="546"/>
      <c r="CK96" s="546"/>
      <c r="CL96" s="546"/>
      <c r="CM96" s="546"/>
      <c r="CN96" s="546"/>
      <c r="CO96" s="546"/>
      <c r="CP96" s="546"/>
      <c r="CQ96" s="546"/>
      <c r="CR96" s="546"/>
      <c r="CS96" s="546"/>
      <c r="CT96" s="546"/>
      <c r="CU96" s="546"/>
      <c r="CV96" s="546"/>
      <c r="CW96" s="546"/>
      <c r="CX96" s="546"/>
      <c r="CY96" s="546"/>
      <c r="CZ96" s="591"/>
      <c r="DA96" s="515"/>
      <c r="DB96" s="513"/>
      <c r="DC96" s="513"/>
      <c r="DD96" s="513"/>
      <c r="DE96" s="513"/>
      <c r="DF96" s="513"/>
      <c r="DG96" s="513"/>
      <c r="DH96" s="513"/>
      <c r="DI96" s="513"/>
      <c r="DJ96" s="513"/>
      <c r="DK96" s="513"/>
      <c r="DL96" s="513"/>
      <c r="DM96" s="513"/>
      <c r="DN96" s="513"/>
      <c r="DO96" s="513"/>
      <c r="DP96" s="513"/>
      <c r="DQ96" s="513"/>
      <c r="DR96" s="513"/>
      <c r="DS96" s="513"/>
      <c r="DT96" s="583"/>
      <c r="DU96" s="596"/>
      <c r="DV96" s="597"/>
      <c r="DW96" s="597"/>
      <c r="DX96" s="597"/>
      <c r="DY96" s="597"/>
      <c r="DZ96" s="597"/>
      <c r="EA96" s="597"/>
      <c r="EB96" s="597"/>
      <c r="EC96" s="597"/>
      <c r="ED96" s="597"/>
      <c r="EE96" s="597"/>
      <c r="EF96" s="597"/>
      <c r="EG96" s="597"/>
      <c r="EH96" s="597"/>
      <c r="EI96" s="597"/>
      <c r="EJ96" s="597"/>
      <c r="EK96" s="597"/>
      <c r="EL96" s="597"/>
      <c r="EM96" s="597"/>
      <c r="EN96" s="597"/>
      <c r="EO96" s="597"/>
      <c r="EP96" s="597"/>
      <c r="EQ96" s="597"/>
      <c r="ER96" s="597"/>
      <c r="ES96" s="597"/>
      <c r="ET96" s="597"/>
      <c r="EU96" s="597"/>
      <c r="EV96" s="597"/>
      <c r="EW96" s="597"/>
      <c r="EX96" s="597"/>
      <c r="EY96" s="597"/>
      <c r="EZ96" s="597"/>
      <c r="FA96" s="597"/>
      <c r="FB96" s="597"/>
      <c r="FC96" s="597"/>
      <c r="FD96" s="598"/>
      <c r="FE96" s="33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</row>
    <row r="97" spans="1:194" ht="6" customHeight="1" x14ac:dyDescent="0.15">
      <c r="C97" s="547" t="s">
        <v>78</v>
      </c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8"/>
      <c r="AG97" s="300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6" t="s">
        <v>79</v>
      </c>
      <c r="BJ97" s="306"/>
      <c r="BK97" s="306"/>
      <c r="BL97" s="306"/>
      <c r="BM97" s="306"/>
      <c r="BN97" s="306"/>
      <c r="BO97" s="306"/>
      <c r="BP97" s="307"/>
      <c r="BQ97" s="508"/>
      <c r="BR97" s="508"/>
      <c r="BS97" s="508"/>
      <c r="BT97" s="508"/>
      <c r="BU97" s="508"/>
      <c r="BV97" s="508"/>
      <c r="BW97" s="508"/>
      <c r="BX97" s="508"/>
      <c r="BY97" s="312" t="s">
        <v>80</v>
      </c>
      <c r="BZ97" s="313"/>
      <c r="CA97" s="313"/>
      <c r="CB97" s="313"/>
      <c r="CC97" s="319"/>
      <c r="CD97" s="319"/>
      <c r="CE97" s="319"/>
      <c r="CF97" s="319"/>
      <c r="CG97" s="319"/>
      <c r="CH97" s="319"/>
      <c r="CI97" s="319"/>
      <c r="CJ97" s="319"/>
      <c r="CK97" s="319"/>
      <c r="CL97" s="319"/>
      <c r="CM97" s="319"/>
      <c r="CN97" s="319"/>
      <c r="CO97" s="319"/>
      <c r="CP97" s="319"/>
      <c r="CQ97" s="319"/>
      <c r="CR97" s="319"/>
      <c r="CS97" s="319"/>
      <c r="CT97" s="319"/>
      <c r="CU97" s="319"/>
      <c r="CV97" s="319"/>
      <c r="CW97" s="319"/>
      <c r="CX97" s="319"/>
      <c r="CY97" s="319"/>
      <c r="CZ97" s="320"/>
      <c r="DA97" s="581"/>
      <c r="DB97" s="508"/>
      <c r="DC97" s="508"/>
      <c r="DD97" s="508"/>
      <c r="DE97" s="508"/>
      <c r="DF97" s="508"/>
      <c r="DG97" s="508"/>
      <c r="DH97" s="508"/>
      <c r="DI97" s="508"/>
      <c r="DJ97" s="508"/>
      <c r="DK97" s="148"/>
      <c r="DL97" s="524"/>
      <c r="DM97" s="524"/>
      <c r="DN97" s="524"/>
      <c r="DO97" s="524"/>
      <c r="DP97" s="524"/>
      <c r="DQ97" s="524"/>
      <c r="DR97" s="524"/>
      <c r="DS97" s="524"/>
      <c r="DT97" s="525"/>
      <c r="DU97" s="607" t="str">
        <f>IF(CC97="","",ROUNDDOWN(IF(DK97="",CC97*DA97,CC97*DK97),0))</f>
        <v/>
      </c>
      <c r="DV97" s="585"/>
      <c r="DW97" s="585"/>
      <c r="DX97" s="585"/>
      <c r="DY97" s="585"/>
      <c r="DZ97" s="585"/>
      <c r="EA97" s="585"/>
      <c r="EB97" s="585"/>
      <c r="EC97" s="585"/>
      <c r="ED97" s="585"/>
      <c r="EE97" s="585"/>
      <c r="EF97" s="585"/>
      <c r="EG97" s="585"/>
      <c r="EH97" s="585"/>
      <c r="EI97" s="585"/>
      <c r="EJ97" s="585"/>
      <c r="EK97" s="585"/>
      <c r="EL97" s="585"/>
      <c r="EM97" s="585"/>
      <c r="EN97" s="585"/>
      <c r="EO97" s="585"/>
      <c r="EP97" s="585"/>
      <c r="EQ97" s="585"/>
      <c r="ER97" s="585"/>
      <c r="ES97" s="585"/>
      <c r="ET97" s="585"/>
      <c r="EU97" s="585"/>
      <c r="EV97" s="585"/>
      <c r="EW97" s="585"/>
      <c r="EX97" s="585"/>
      <c r="EY97" s="585"/>
      <c r="EZ97" s="585"/>
      <c r="FA97" s="585"/>
      <c r="FB97" s="585"/>
      <c r="FC97" s="585"/>
      <c r="FD97" s="608"/>
      <c r="FE97" s="33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</row>
    <row r="98" spans="1:194" ht="6" customHeight="1" x14ac:dyDescent="0.15"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183"/>
      <c r="AG98" s="302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8"/>
      <c r="BJ98" s="308"/>
      <c r="BK98" s="308"/>
      <c r="BL98" s="308"/>
      <c r="BM98" s="308"/>
      <c r="BN98" s="308"/>
      <c r="BO98" s="308"/>
      <c r="BP98" s="309"/>
      <c r="BQ98" s="510"/>
      <c r="BR98" s="510"/>
      <c r="BS98" s="510"/>
      <c r="BT98" s="510"/>
      <c r="BU98" s="510"/>
      <c r="BV98" s="510"/>
      <c r="BW98" s="510"/>
      <c r="BX98" s="510"/>
      <c r="BY98" s="314"/>
      <c r="BZ98" s="315"/>
      <c r="CA98" s="315"/>
      <c r="CB98" s="315"/>
      <c r="CC98" s="321"/>
      <c r="CD98" s="321"/>
      <c r="CE98" s="321"/>
      <c r="CF98" s="321"/>
      <c r="CG98" s="321"/>
      <c r="CH98" s="321"/>
      <c r="CI98" s="321"/>
      <c r="CJ98" s="321"/>
      <c r="CK98" s="321"/>
      <c r="CL98" s="321"/>
      <c r="CM98" s="321"/>
      <c r="CN98" s="321"/>
      <c r="CO98" s="321"/>
      <c r="CP98" s="321"/>
      <c r="CQ98" s="321"/>
      <c r="CR98" s="321"/>
      <c r="CS98" s="321"/>
      <c r="CT98" s="321"/>
      <c r="CU98" s="321"/>
      <c r="CV98" s="321"/>
      <c r="CW98" s="321"/>
      <c r="CX98" s="321"/>
      <c r="CY98" s="321"/>
      <c r="CZ98" s="322"/>
      <c r="DA98" s="582"/>
      <c r="DB98" s="510"/>
      <c r="DC98" s="510"/>
      <c r="DD98" s="510"/>
      <c r="DE98" s="510"/>
      <c r="DF98" s="510"/>
      <c r="DG98" s="510"/>
      <c r="DH98" s="510"/>
      <c r="DI98" s="510"/>
      <c r="DJ98" s="510"/>
      <c r="DK98" s="526"/>
      <c r="DL98" s="527"/>
      <c r="DM98" s="527"/>
      <c r="DN98" s="527"/>
      <c r="DO98" s="527"/>
      <c r="DP98" s="527"/>
      <c r="DQ98" s="527"/>
      <c r="DR98" s="527"/>
      <c r="DS98" s="527"/>
      <c r="DT98" s="528"/>
      <c r="DU98" s="609"/>
      <c r="DV98" s="610"/>
      <c r="DW98" s="610"/>
      <c r="DX98" s="610"/>
      <c r="DY98" s="610"/>
      <c r="DZ98" s="610"/>
      <c r="EA98" s="610"/>
      <c r="EB98" s="610"/>
      <c r="EC98" s="610"/>
      <c r="ED98" s="610"/>
      <c r="EE98" s="610"/>
      <c r="EF98" s="610"/>
      <c r="EG98" s="610"/>
      <c r="EH98" s="610"/>
      <c r="EI98" s="610"/>
      <c r="EJ98" s="610"/>
      <c r="EK98" s="610"/>
      <c r="EL98" s="610"/>
      <c r="EM98" s="610"/>
      <c r="EN98" s="610"/>
      <c r="EO98" s="610"/>
      <c r="EP98" s="610"/>
      <c r="EQ98" s="610"/>
      <c r="ER98" s="610"/>
      <c r="ES98" s="610"/>
      <c r="ET98" s="610"/>
      <c r="EU98" s="610"/>
      <c r="EV98" s="610"/>
      <c r="EW98" s="610"/>
      <c r="EX98" s="610"/>
      <c r="EY98" s="610"/>
      <c r="EZ98" s="610"/>
      <c r="FA98" s="610"/>
      <c r="FB98" s="610"/>
      <c r="FC98" s="610"/>
      <c r="FD98" s="611"/>
      <c r="FE98" s="14"/>
      <c r="FF98" s="98" t="s">
        <v>81</v>
      </c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100"/>
    </row>
    <row r="99" spans="1:194" ht="6" customHeight="1" x14ac:dyDescent="0.15"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183"/>
      <c r="AG99" s="302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8"/>
      <c r="BJ99" s="308"/>
      <c r="BK99" s="308"/>
      <c r="BL99" s="308"/>
      <c r="BM99" s="308"/>
      <c r="BN99" s="308"/>
      <c r="BO99" s="308"/>
      <c r="BP99" s="309"/>
      <c r="BQ99" s="558"/>
      <c r="BR99" s="558"/>
      <c r="BS99" s="558"/>
      <c r="BT99" s="558"/>
      <c r="BU99" s="558"/>
      <c r="BV99" s="558"/>
      <c r="BW99" s="558"/>
      <c r="BX99" s="558"/>
      <c r="BY99" s="312"/>
      <c r="BZ99" s="313"/>
      <c r="CA99" s="313"/>
      <c r="CB99" s="313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20"/>
      <c r="DA99" s="581"/>
      <c r="DB99" s="508"/>
      <c r="DC99" s="508"/>
      <c r="DD99" s="508"/>
      <c r="DE99" s="508"/>
      <c r="DF99" s="508"/>
      <c r="DG99" s="508"/>
      <c r="DH99" s="508"/>
      <c r="DI99" s="508"/>
      <c r="DJ99" s="508"/>
      <c r="DK99" s="508"/>
      <c r="DL99" s="508"/>
      <c r="DM99" s="508"/>
      <c r="DN99" s="508"/>
      <c r="DO99" s="508"/>
      <c r="DP99" s="508"/>
      <c r="DQ99" s="508"/>
      <c r="DR99" s="508"/>
      <c r="DS99" s="508"/>
      <c r="DT99" s="509"/>
      <c r="DU99" s="612">
        <f>ROUNDDOWN(IF(DK99="",CC99*DA99,CC99*DK99),0)</f>
        <v>0</v>
      </c>
      <c r="DV99" s="613"/>
      <c r="DW99" s="613"/>
      <c r="DX99" s="613"/>
      <c r="DY99" s="613"/>
      <c r="DZ99" s="613"/>
      <c r="EA99" s="613"/>
      <c r="EB99" s="613"/>
      <c r="EC99" s="613"/>
      <c r="ED99" s="613"/>
      <c r="EE99" s="613"/>
      <c r="EF99" s="613"/>
      <c r="EG99" s="613"/>
      <c r="EH99" s="613"/>
      <c r="EI99" s="613"/>
      <c r="EJ99" s="613"/>
      <c r="EK99" s="613"/>
      <c r="EL99" s="613"/>
      <c r="EM99" s="613"/>
      <c r="EN99" s="613"/>
      <c r="EO99" s="613"/>
      <c r="EP99" s="613"/>
      <c r="EQ99" s="613"/>
      <c r="ER99" s="613"/>
      <c r="ES99" s="613"/>
      <c r="ET99" s="613"/>
      <c r="EU99" s="613"/>
      <c r="EV99" s="613"/>
      <c r="EW99" s="613"/>
      <c r="EX99" s="613"/>
      <c r="EY99" s="613"/>
      <c r="EZ99" s="613"/>
      <c r="FA99" s="613"/>
      <c r="FB99" s="613"/>
      <c r="FC99" s="613"/>
      <c r="FD99" s="614"/>
      <c r="FE99" s="14"/>
      <c r="FF99" s="101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3"/>
    </row>
    <row r="100" spans="1:194" ht="6" customHeight="1" thickBot="1" x14ac:dyDescent="0.2"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183"/>
      <c r="AG100" s="304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10"/>
      <c r="BJ100" s="310"/>
      <c r="BK100" s="310"/>
      <c r="BL100" s="310"/>
      <c r="BM100" s="310"/>
      <c r="BN100" s="310"/>
      <c r="BO100" s="310"/>
      <c r="BP100" s="311"/>
      <c r="BQ100" s="559"/>
      <c r="BR100" s="559"/>
      <c r="BS100" s="559"/>
      <c r="BT100" s="559"/>
      <c r="BU100" s="559"/>
      <c r="BV100" s="559"/>
      <c r="BW100" s="559"/>
      <c r="BX100" s="559"/>
      <c r="BY100" s="314"/>
      <c r="BZ100" s="315"/>
      <c r="CA100" s="315"/>
      <c r="CB100" s="315"/>
      <c r="CC100" s="321"/>
      <c r="CD100" s="321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  <c r="CX100" s="321"/>
      <c r="CY100" s="321"/>
      <c r="CZ100" s="322"/>
      <c r="DA100" s="582"/>
      <c r="DB100" s="510"/>
      <c r="DC100" s="510"/>
      <c r="DD100" s="510"/>
      <c r="DE100" s="510"/>
      <c r="DF100" s="510"/>
      <c r="DG100" s="510"/>
      <c r="DH100" s="510"/>
      <c r="DI100" s="510"/>
      <c r="DJ100" s="510"/>
      <c r="DK100" s="510"/>
      <c r="DL100" s="510"/>
      <c r="DM100" s="510"/>
      <c r="DN100" s="510"/>
      <c r="DO100" s="510"/>
      <c r="DP100" s="510"/>
      <c r="DQ100" s="510"/>
      <c r="DR100" s="510"/>
      <c r="DS100" s="510"/>
      <c r="DT100" s="511"/>
      <c r="DU100" s="615"/>
      <c r="DV100" s="588"/>
      <c r="DW100" s="588"/>
      <c r="DX100" s="588"/>
      <c r="DY100" s="588"/>
      <c r="DZ100" s="588"/>
      <c r="EA100" s="588"/>
      <c r="EB100" s="588"/>
      <c r="EC100" s="588"/>
      <c r="ED100" s="588"/>
      <c r="EE100" s="588"/>
      <c r="EF100" s="588"/>
      <c r="EG100" s="588"/>
      <c r="EH100" s="588"/>
      <c r="EI100" s="588"/>
      <c r="EJ100" s="588"/>
      <c r="EK100" s="588"/>
      <c r="EL100" s="588"/>
      <c r="EM100" s="588"/>
      <c r="EN100" s="588"/>
      <c r="EO100" s="588"/>
      <c r="EP100" s="588"/>
      <c r="EQ100" s="588"/>
      <c r="ER100" s="588"/>
      <c r="ES100" s="588"/>
      <c r="ET100" s="588"/>
      <c r="EU100" s="588"/>
      <c r="EV100" s="588"/>
      <c r="EW100" s="588"/>
      <c r="EX100" s="588"/>
      <c r="EY100" s="588"/>
      <c r="EZ100" s="588"/>
      <c r="FA100" s="588"/>
      <c r="FB100" s="588"/>
      <c r="FC100" s="588"/>
      <c r="FD100" s="616"/>
      <c r="FE100" s="14"/>
      <c r="FF100" s="84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90" t="s">
        <v>37</v>
      </c>
      <c r="FT100" s="91"/>
    </row>
    <row r="101" spans="1:194" ht="6" customHeight="1" x14ac:dyDescent="0.15">
      <c r="C101" s="548" t="s">
        <v>82</v>
      </c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394"/>
      <c r="AA101" s="394"/>
      <c r="AB101" s="394"/>
      <c r="AC101" s="394"/>
      <c r="AD101" s="394"/>
      <c r="AE101" s="394"/>
      <c r="AF101" s="550"/>
      <c r="AG101" s="529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530"/>
      <c r="AR101" s="530"/>
      <c r="AS101" s="530"/>
      <c r="AT101" s="530"/>
      <c r="AU101" s="530"/>
      <c r="AV101" s="530"/>
      <c r="AW101" s="530"/>
      <c r="AX101" s="530"/>
      <c r="AY101" s="530"/>
      <c r="AZ101" s="530"/>
      <c r="BA101" s="530"/>
      <c r="BB101" s="530"/>
      <c r="BC101" s="530"/>
      <c r="BD101" s="530"/>
      <c r="BE101" s="530"/>
      <c r="BF101" s="530"/>
      <c r="BG101" s="530"/>
      <c r="BH101" s="530"/>
      <c r="BI101" s="530"/>
      <c r="BJ101" s="530"/>
      <c r="BK101" s="530"/>
      <c r="BL101" s="530"/>
      <c r="BM101" s="530"/>
      <c r="BN101" s="530"/>
      <c r="BO101" s="530"/>
      <c r="BP101" s="531"/>
      <c r="BQ101" s="535"/>
      <c r="BR101" s="530"/>
      <c r="BS101" s="530"/>
      <c r="BT101" s="530"/>
      <c r="BU101" s="530"/>
      <c r="BV101" s="530"/>
      <c r="BW101" s="530"/>
      <c r="BX101" s="531"/>
      <c r="BY101" s="535"/>
      <c r="BZ101" s="530"/>
      <c r="CA101" s="530"/>
      <c r="CB101" s="530"/>
      <c r="CC101" s="530"/>
      <c r="CD101" s="530"/>
      <c r="CE101" s="530"/>
      <c r="CF101" s="530"/>
      <c r="CG101" s="530"/>
      <c r="CH101" s="530"/>
      <c r="CI101" s="530"/>
      <c r="CJ101" s="530"/>
      <c r="CK101" s="530"/>
      <c r="CL101" s="530"/>
      <c r="CM101" s="530"/>
      <c r="CN101" s="530"/>
      <c r="CO101" s="530"/>
      <c r="CP101" s="530"/>
      <c r="CQ101" s="530"/>
      <c r="CR101" s="530"/>
      <c r="CS101" s="530"/>
      <c r="CT101" s="530"/>
      <c r="CU101" s="530"/>
      <c r="CV101" s="530"/>
      <c r="CW101" s="530"/>
      <c r="CX101" s="530"/>
      <c r="CY101" s="530"/>
      <c r="CZ101" s="536"/>
      <c r="DA101" s="529"/>
      <c r="DB101" s="530"/>
      <c r="DC101" s="530"/>
      <c r="DD101" s="530"/>
      <c r="DE101" s="530"/>
      <c r="DF101" s="530"/>
      <c r="DG101" s="530"/>
      <c r="DH101" s="530"/>
      <c r="DI101" s="530"/>
      <c r="DJ101" s="531"/>
      <c r="DK101" s="535"/>
      <c r="DL101" s="530"/>
      <c r="DM101" s="530"/>
      <c r="DN101" s="530"/>
      <c r="DO101" s="530"/>
      <c r="DP101" s="530"/>
      <c r="DQ101" s="530"/>
      <c r="DR101" s="530"/>
      <c r="DS101" s="530"/>
      <c r="DT101" s="536"/>
      <c r="DU101" s="516">
        <f ca="1">SUM(DU95:FD98)</f>
        <v>0</v>
      </c>
      <c r="DV101" s="517"/>
      <c r="DW101" s="517"/>
      <c r="DX101" s="517"/>
      <c r="DY101" s="517"/>
      <c r="DZ101" s="517"/>
      <c r="EA101" s="517"/>
      <c r="EB101" s="517"/>
      <c r="EC101" s="517"/>
      <c r="ED101" s="517"/>
      <c r="EE101" s="517"/>
      <c r="EF101" s="517"/>
      <c r="EG101" s="517"/>
      <c r="EH101" s="517"/>
      <c r="EI101" s="517"/>
      <c r="EJ101" s="517"/>
      <c r="EK101" s="517"/>
      <c r="EL101" s="517"/>
      <c r="EM101" s="517"/>
      <c r="EN101" s="517"/>
      <c r="EO101" s="517"/>
      <c r="EP101" s="517"/>
      <c r="EQ101" s="517"/>
      <c r="ER101" s="517"/>
      <c r="ES101" s="517"/>
      <c r="ET101" s="517"/>
      <c r="EU101" s="517"/>
      <c r="EV101" s="517"/>
      <c r="EW101" s="517"/>
      <c r="EX101" s="517"/>
      <c r="EY101" s="517"/>
      <c r="EZ101" s="517"/>
      <c r="FA101" s="517"/>
      <c r="FB101" s="517"/>
      <c r="FC101" s="517"/>
      <c r="FD101" s="518"/>
      <c r="FE101" s="14"/>
      <c r="FF101" s="86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92"/>
      <c r="FT101" s="93"/>
    </row>
    <row r="102" spans="1:194" ht="6" customHeight="1" x14ac:dyDescent="0.15">
      <c r="C102" s="551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520"/>
      <c r="AG102" s="532"/>
      <c r="AH102" s="533"/>
      <c r="AI102" s="533"/>
      <c r="AJ102" s="533"/>
      <c r="AK102" s="533"/>
      <c r="AL102" s="533"/>
      <c r="AM102" s="533"/>
      <c r="AN102" s="533"/>
      <c r="AO102" s="533"/>
      <c r="AP102" s="533"/>
      <c r="AQ102" s="533"/>
      <c r="AR102" s="533"/>
      <c r="AS102" s="533"/>
      <c r="AT102" s="533"/>
      <c r="AU102" s="533"/>
      <c r="AV102" s="533"/>
      <c r="AW102" s="533"/>
      <c r="AX102" s="533"/>
      <c r="AY102" s="533"/>
      <c r="AZ102" s="533"/>
      <c r="BA102" s="533"/>
      <c r="BB102" s="533"/>
      <c r="BC102" s="533"/>
      <c r="BD102" s="533"/>
      <c r="BE102" s="533"/>
      <c r="BF102" s="533"/>
      <c r="BG102" s="533"/>
      <c r="BH102" s="533"/>
      <c r="BI102" s="533"/>
      <c r="BJ102" s="533"/>
      <c r="BK102" s="533"/>
      <c r="BL102" s="533"/>
      <c r="BM102" s="533"/>
      <c r="BN102" s="533"/>
      <c r="BO102" s="533"/>
      <c r="BP102" s="534"/>
      <c r="BQ102" s="537"/>
      <c r="BR102" s="533"/>
      <c r="BS102" s="533"/>
      <c r="BT102" s="533"/>
      <c r="BU102" s="533"/>
      <c r="BV102" s="533"/>
      <c r="BW102" s="533"/>
      <c r="BX102" s="534"/>
      <c r="BY102" s="537"/>
      <c r="BZ102" s="533"/>
      <c r="CA102" s="533"/>
      <c r="CB102" s="533"/>
      <c r="CC102" s="533"/>
      <c r="CD102" s="533"/>
      <c r="CE102" s="533"/>
      <c r="CF102" s="533"/>
      <c r="CG102" s="533"/>
      <c r="CH102" s="533"/>
      <c r="CI102" s="533"/>
      <c r="CJ102" s="533"/>
      <c r="CK102" s="533"/>
      <c r="CL102" s="533"/>
      <c r="CM102" s="533"/>
      <c r="CN102" s="533"/>
      <c r="CO102" s="533"/>
      <c r="CP102" s="533"/>
      <c r="CQ102" s="533"/>
      <c r="CR102" s="533"/>
      <c r="CS102" s="533"/>
      <c r="CT102" s="533"/>
      <c r="CU102" s="533"/>
      <c r="CV102" s="533"/>
      <c r="CW102" s="533"/>
      <c r="CX102" s="533"/>
      <c r="CY102" s="533"/>
      <c r="CZ102" s="538"/>
      <c r="DA102" s="532"/>
      <c r="DB102" s="533"/>
      <c r="DC102" s="533"/>
      <c r="DD102" s="533"/>
      <c r="DE102" s="533"/>
      <c r="DF102" s="533"/>
      <c r="DG102" s="533"/>
      <c r="DH102" s="533"/>
      <c r="DI102" s="533"/>
      <c r="DJ102" s="534"/>
      <c r="DK102" s="537"/>
      <c r="DL102" s="533"/>
      <c r="DM102" s="533"/>
      <c r="DN102" s="533"/>
      <c r="DO102" s="533"/>
      <c r="DP102" s="533"/>
      <c r="DQ102" s="533"/>
      <c r="DR102" s="533"/>
      <c r="DS102" s="533"/>
      <c r="DT102" s="538"/>
      <c r="DU102" s="519"/>
      <c r="DV102" s="396"/>
      <c r="DW102" s="396"/>
      <c r="DX102" s="396"/>
      <c r="DY102" s="396"/>
      <c r="DZ102" s="396"/>
      <c r="EA102" s="396"/>
      <c r="EB102" s="396"/>
      <c r="EC102" s="396"/>
      <c r="ED102" s="396"/>
      <c r="EE102" s="396"/>
      <c r="EF102" s="396"/>
      <c r="EG102" s="396"/>
      <c r="EH102" s="396"/>
      <c r="EI102" s="396"/>
      <c r="EJ102" s="396"/>
      <c r="EK102" s="396"/>
      <c r="EL102" s="396"/>
      <c r="EM102" s="396"/>
      <c r="EN102" s="396"/>
      <c r="EO102" s="396"/>
      <c r="EP102" s="396"/>
      <c r="EQ102" s="396"/>
      <c r="ER102" s="396"/>
      <c r="ES102" s="396"/>
      <c r="ET102" s="396"/>
      <c r="EU102" s="396"/>
      <c r="EV102" s="396"/>
      <c r="EW102" s="396"/>
      <c r="EX102" s="396"/>
      <c r="EY102" s="396"/>
      <c r="EZ102" s="396"/>
      <c r="FA102" s="396"/>
      <c r="FB102" s="396"/>
      <c r="FC102" s="396"/>
      <c r="FD102" s="520"/>
      <c r="FE102" s="14"/>
      <c r="FF102" s="86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92"/>
      <c r="FT102" s="93"/>
    </row>
    <row r="103" spans="1:194" ht="6" customHeight="1" x14ac:dyDescent="0.15">
      <c r="C103" s="551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520"/>
      <c r="AG103" s="529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530"/>
      <c r="AR103" s="530"/>
      <c r="AS103" s="530"/>
      <c r="AT103" s="530"/>
      <c r="AU103" s="530"/>
      <c r="AV103" s="530"/>
      <c r="AW103" s="530"/>
      <c r="AX103" s="530"/>
      <c r="AY103" s="530"/>
      <c r="AZ103" s="530"/>
      <c r="BA103" s="530"/>
      <c r="BB103" s="530"/>
      <c r="BC103" s="530"/>
      <c r="BD103" s="530"/>
      <c r="BE103" s="530"/>
      <c r="BF103" s="530"/>
      <c r="BG103" s="530"/>
      <c r="BH103" s="530"/>
      <c r="BI103" s="530"/>
      <c r="BJ103" s="530"/>
      <c r="BK103" s="530"/>
      <c r="BL103" s="530"/>
      <c r="BM103" s="530"/>
      <c r="BN103" s="530"/>
      <c r="BO103" s="530"/>
      <c r="BP103" s="531"/>
      <c r="BQ103" s="535"/>
      <c r="BR103" s="530"/>
      <c r="BS103" s="530"/>
      <c r="BT103" s="530"/>
      <c r="BU103" s="530"/>
      <c r="BV103" s="530"/>
      <c r="BW103" s="530"/>
      <c r="BX103" s="531"/>
      <c r="BY103" s="535"/>
      <c r="BZ103" s="530"/>
      <c r="CA103" s="530"/>
      <c r="CB103" s="530"/>
      <c r="CC103" s="530"/>
      <c r="CD103" s="530"/>
      <c r="CE103" s="530"/>
      <c r="CF103" s="530"/>
      <c r="CG103" s="530"/>
      <c r="CH103" s="530"/>
      <c r="CI103" s="530"/>
      <c r="CJ103" s="530"/>
      <c r="CK103" s="530"/>
      <c r="CL103" s="530"/>
      <c r="CM103" s="530"/>
      <c r="CN103" s="530"/>
      <c r="CO103" s="530"/>
      <c r="CP103" s="530"/>
      <c r="CQ103" s="530"/>
      <c r="CR103" s="530"/>
      <c r="CS103" s="530"/>
      <c r="CT103" s="530"/>
      <c r="CU103" s="530"/>
      <c r="CV103" s="530"/>
      <c r="CW103" s="530"/>
      <c r="CX103" s="530"/>
      <c r="CY103" s="530"/>
      <c r="CZ103" s="536"/>
      <c r="DA103" s="529"/>
      <c r="DB103" s="530"/>
      <c r="DC103" s="530"/>
      <c r="DD103" s="530"/>
      <c r="DE103" s="530"/>
      <c r="DF103" s="530"/>
      <c r="DG103" s="530"/>
      <c r="DH103" s="530"/>
      <c r="DI103" s="530"/>
      <c r="DJ103" s="531"/>
      <c r="DK103" s="535"/>
      <c r="DL103" s="530"/>
      <c r="DM103" s="530"/>
      <c r="DN103" s="530"/>
      <c r="DO103" s="530"/>
      <c r="DP103" s="530"/>
      <c r="DQ103" s="530"/>
      <c r="DR103" s="530"/>
      <c r="DS103" s="530"/>
      <c r="DT103" s="536"/>
      <c r="DU103" s="519"/>
      <c r="DV103" s="396"/>
      <c r="DW103" s="396"/>
      <c r="DX103" s="396"/>
      <c r="DY103" s="396"/>
      <c r="DZ103" s="396"/>
      <c r="EA103" s="396"/>
      <c r="EB103" s="396"/>
      <c r="EC103" s="396"/>
      <c r="ED103" s="396"/>
      <c r="EE103" s="396"/>
      <c r="EF103" s="396"/>
      <c r="EG103" s="396"/>
      <c r="EH103" s="396"/>
      <c r="EI103" s="396"/>
      <c r="EJ103" s="396"/>
      <c r="EK103" s="396"/>
      <c r="EL103" s="396"/>
      <c r="EM103" s="396"/>
      <c r="EN103" s="396"/>
      <c r="EO103" s="396"/>
      <c r="EP103" s="396"/>
      <c r="EQ103" s="396"/>
      <c r="ER103" s="396"/>
      <c r="ES103" s="396"/>
      <c r="ET103" s="396"/>
      <c r="EU103" s="396"/>
      <c r="EV103" s="396"/>
      <c r="EW103" s="396"/>
      <c r="EX103" s="396"/>
      <c r="EY103" s="396"/>
      <c r="EZ103" s="396"/>
      <c r="FA103" s="396"/>
      <c r="FB103" s="396"/>
      <c r="FC103" s="396"/>
      <c r="FD103" s="520"/>
      <c r="FE103" s="14"/>
      <c r="FF103" s="88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94"/>
      <c r="FT103" s="95"/>
    </row>
    <row r="104" spans="1:194" ht="6" customHeight="1" thickBot="1" x14ac:dyDescent="0.2">
      <c r="C104" s="552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553"/>
      <c r="AG104" s="554"/>
      <c r="AH104" s="555"/>
      <c r="AI104" s="555"/>
      <c r="AJ104" s="555"/>
      <c r="AK104" s="555"/>
      <c r="AL104" s="555"/>
      <c r="AM104" s="555"/>
      <c r="AN104" s="555"/>
      <c r="AO104" s="555"/>
      <c r="AP104" s="555"/>
      <c r="AQ104" s="555"/>
      <c r="AR104" s="555"/>
      <c r="AS104" s="555"/>
      <c r="AT104" s="555"/>
      <c r="AU104" s="555"/>
      <c r="AV104" s="555"/>
      <c r="AW104" s="555"/>
      <c r="AX104" s="555"/>
      <c r="AY104" s="555"/>
      <c r="AZ104" s="555"/>
      <c r="BA104" s="555"/>
      <c r="BB104" s="555"/>
      <c r="BC104" s="555"/>
      <c r="BD104" s="555"/>
      <c r="BE104" s="555"/>
      <c r="BF104" s="555"/>
      <c r="BG104" s="555"/>
      <c r="BH104" s="555"/>
      <c r="BI104" s="555"/>
      <c r="BJ104" s="555"/>
      <c r="BK104" s="555"/>
      <c r="BL104" s="555"/>
      <c r="BM104" s="555"/>
      <c r="BN104" s="555"/>
      <c r="BO104" s="555"/>
      <c r="BP104" s="556"/>
      <c r="BQ104" s="557"/>
      <c r="BR104" s="555"/>
      <c r="BS104" s="555"/>
      <c r="BT104" s="555"/>
      <c r="BU104" s="555"/>
      <c r="BV104" s="555"/>
      <c r="BW104" s="555"/>
      <c r="BX104" s="556"/>
      <c r="BY104" s="557"/>
      <c r="BZ104" s="555"/>
      <c r="CA104" s="555"/>
      <c r="CB104" s="555"/>
      <c r="CC104" s="555"/>
      <c r="CD104" s="555"/>
      <c r="CE104" s="555"/>
      <c r="CF104" s="555"/>
      <c r="CG104" s="555"/>
      <c r="CH104" s="555"/>
      <c r="CI104" s="555"/>
      <c r="CJ104" s="555"/>
      <c r="CK104" s="555"/>
      <c r="CL104" s="555"/>
      <c r="CM104" s="555"/>
      <c r="CN104" s="555"/>
      <c r="CO104" s="555"/>
      <c r="CP104" s="555"/>
      <c r="CQ104" s="555"/>
      <c r="CR104" s="555"/>
      <c r="CS104" s="555"/>
      <c r="CT104" s="555"/>
      <c r="CU104" s="555"/>
      <c r="CV104" s="555"/>
      <c r="CW104" s="555"/>
      <c r="CX104" s="555"/>
      <c r="CY104" s="555"/>
      <c r="CZ104" s="592"/>
      <c r="DA104" s="532"/>
      <c r="DB104" s="533"/>
      <c r="DC104" s="533"/>
      <c r="DD104" s="533"/>
      <c r="DE104" s="533"/>
      <c r="DF104" s="533"/>
      <c r="DG104" s="533"/>
      <c r="DH104" s="533"/>
      <c r="DI104" s="533"/>
      <c r="DJ104" s="534"/>
      <c r="DK104" s="537"/>
      <c r="DL104" s="533"/>
      <c r="DM104" s="533"/>
      <c r="DN104" s="533"/>
      <c r="DO104" s="533"/>
      <c r="DP104" s="533"/>
      <c r="DQ104" s="533"/>
      <c r="DR104" s="533"/>
      <c r="DS104" s="533"/>
      <c r="DT104" s="538"/>
      <c r="DU104" s="521"/>
      <c r="DV104" s="522"/>
      <c r="DW104" s="522"/>
      <c r="DX104" s="522"/>
      <c r="DY104" s="522"/>
      <c r="DZ104" s="522"/>
      <c r="EA104" s="522"/>
      <c r="EB104" s="522"/>
      <c r="EC104" s="522"/>
      <c r="ED104" s="522"/>
      <c r="EE104" s="522"/>
      <c r="EF104" s="522"/>
      <c r="EG104" s="522"/>
      <c r="EH104" s="522"/>
      <c r="EI104" s="522"/>
      <c r="EJ104" s="522"/>
      <c r="EK104" s="522"/>
      <c r="EL104" s="522"/>
      <c r="EM104" s="522"/>
      <c r="EN104" s="522"/>
      <c r="EO104" s="522"/>
      <c r="EP104" s="522"/>
      <c r="EQ104" s="522"/>
      <c r="ER104" s="522"/>
      <c r="ES104" s="522"/>
      <c r="ET104" s="522"/>
      <c r="EU104" s="522"/>
      <c r="EV104" s="522"/>
      <c r="EW104" s="522"/>
      <c r="EX104" s="522"/>
      <c r="EY104" s="522"/>
      <c r="EZ104" s="522"/>
      <c r="FA104" s="522"/>
      <c r="FB104" s="522"/>
      <c r="FC104" s="522"/>
      <c r="FD104" s="523"/>
    </row>
    <row r="105" spans="1:194" ht="6" customHeight="1" x14ac:dyDescent="0.15">
      <c r="C105" s="539" t="s">
        <v>83</v>
      </c>
      <c r="D105" s="539"/>
      <c r="E105" s="539"/>
      <c r="F105" s="539"/>
      <c r="G105" s="539"/>
      <c r="H105" s="539"/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39"/>
      <c r="AF105" s="540"/>
      <c r="AG105" s="560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1"/>
      <c r="AZ105" s="561"/>
      <c r="BA105" s="561"/>
      <c r="BB105" s="561"/>
      <c r="BC105" s="561"/>
      <c r="BD105" s="561"/>
      <c r="BE105" s="561"/>
      <c r="BF105" s="561"/>
      <c r="BG105" s="561"/>
      <c r="BH105" s="561"/>
      <c r="BI105" s="561"/>
      <c r="BJ105" s="561"/>
      <c r="BK105" s="561"/>
      <c r="BL105" s="561"/>
      <c r="BM105" s="561"/>
      <c r="BN105" s="561"/>
      <c r="BO105" s="561"/>
      <c r="BP105" s="561"/>
      <c r="BQ105" s="512"/>
      <c r="BR105" s="512"/>
      <c r="BS105" s="512"/>
      <c r="BT105" s="512"/>
      <c r="BU105" s="512"/>
      <c r="BV105" s="512"/>
      <c r="BW105" s="512"/>
      <c r="BX105" s="512"/>
      <c r="BY105" s="603"/>
      <c r="BZ105" s="603"/>
      <c r="CA105" s="603"/>
      <c r="CB105" s="603"/>
      <c r="CC105" s="603"/>
      <c r="CD105" s="603"/>
      <c r="CE105" s="603"/>
      <c r="CF105" s="603"/>
      <c r="CG105" s="603"/>
      <c r="CH105" s="603"/>
      <c r="CI105" s="603"/>
      <c r="CJ105" s="603"/>
      <c r="CK105" s="603"/>
      <c r="CL105" s="603"/>
      <c r="CM105" s="603"/>
      <c r="CN105" s="603"/>
      <c r="CO105" s="603"/>
      <c r="CP105" s="603"/>
      <c r="CQ105" s="603"/>
      <c r="CR105" s="603"/>
      <c r="CS105" s="603"/>
      <c r="CT105" s="603"/>
      <c r="CU105" s="603"/>
      <c r="CV105" s="603"/>
      <c r="CW105" s="603"/>
      <c r="CX105" s="603"/>
      <c r="CY105" s="603"/>
      <c r="CZ105" s="604"/>
      <c r="DA105" s="599">
        <f>Q料率_拠出金!B2</f>
        <v>1.9999999552965164E-2</v>
      </c>
      <c r="DB105" s="600"/>
      <c r="DC105" s="600"/>
      <c r="DD105" s="600"/>
      <c r="DE105" s="600"/>
      <c r="DF105" s="600"/>
      <c r="DG105" s="600"/>
      <c r="DH105" s="600"/>
      <c r="DI105" s="600"/>
      <c r="DJ105" s="600"/>
      <c r="DK105" s="512"/>
      <c r="DL105" s="512"/>
      <c r="DM105" s="512"/>
      <c r="DN105" s="512"/>
      <c r="DO105" s="512"/>
      <c r="DP105" s="512"/>
      <c r="DQ105" s="512"/>
      <c r="DR105" s="512"/>
      <c r="DS105" s="512"/>
      <c r="DT105" s="535"/>
      <c r="DU105" s="584">
        <f>ROUNDDOWN(BY105*DA105,0)</f>
        <v>0</v>
      </c>
      <c r="DV105" s="585"/>
      <c r="DW105" s="585"/>
      <c r="DX105" s="585"/>
      <c r="DY105" s="585"/>
      <c r="DZ105" s="585"/>
      <c r="EA105" s="585"/>
      <c r="EB105" s="585"/>
      <c r="EC105" s="585"/>
      <c r="ED105" s="585"/>
      <c r="EE105" s="585"/>
      <c r="EF105" s="585"/>
      <c r="EG105" s="585"/>
      <c r="EH105" s="585"/>
      <c r="EI105" s="585"/>
      <c r="EJ105" s="585"/>
      <c r="EK105" s="585"/>
      <c r="EL105" s="585"/>
      <c r="EM105" s="585"/>
      <c r="EN105" s="585"/>
      <c r="EO105" s="585"/>
      <c r="EP105" s="585"/>
      <c r="EQ105" s="585"/>
      <c r="ER105" s="585"/>
      <c r="ES105" s="585"/>
      <c r="ET105" s="585"/>
      <c r="EU105" s="585"/>
      <c r="EV105" s="585"/>
      <c r="EW105" s="585"/>
      <c r="EX105" s="585"/>
      <c r="EY105" s="585"/>
      <c r="EZ105" s="585"/>
      <c r="FA105" s="585"/>
      <c r="FB105" s="585"/>
      <c r="FC105" s="585"/>
      <c r="FD105" s="586"/>
    </row>
    <row r="106" spans="1:194" ht="6" customHeight="1" thickBot="1" x14ac:dyDescent="0.2">
      <c r="A106" s="48"/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  <c r="W106" s="541"/>
      <c r="X106" s="541"/>
      <c r="Y106" s="541"/>
      <c r="Z106" s="541"/>
      <c r="AA106" s="541"/>
      <c r="AB106" s="541"/>
      <c r="AC106" s="541"/>
      <c r="AD106" s="541"/>
      <c r="AE106" s="541"/>
      <c r="AF106" s="542"/>
      <c r="AG106" s="562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563"/>
      <c r="BC106" s="563"/>
      <c r="BD106" s="563"/>
      <c r="BE106" s="563"/>
      <c r="BF106" s="563"/>
      <c r="BG106" s="563"/>
      <c r="BH106" s="563"/>
      <c r="BI106" s="563"/>
      <c r="BJ106" s="563"/>
      <c r="BK106" s="563"/>
      <c r="BL106" s="563"/>
      <c r="BM106" s="563"/>
      <c r="BN106" s="563"/>
      <c r="BO106" s="563"/>
      <c r="BP106" s="563"/>
      <c r="BQ106" s="513"/>
      <c r="BR106" s="513"/>
      <c r="BS106" s="513"/>
      <c r="BT106" s="513"/>
      <c r="BU106" s="513"/>
      <c r="BV106" s="513"/>
      <c r="BW106" s="513"/>
      <c r="BX106" s="513"/>
      <c r="BY106" s="605"/>
      <c r="BZ106" s="605"/>
      <c r="CA106" s="605"/>
      <c r="CB106" s="605"/>
      <c r="CC106" s="605"/>
      <c r="CD106" s="605"/>
      <c r="CE106" s="605"/>
      <c r="CF106" s="605"/>
      <c r="CG106" s="605"/>
      <c r="CH106" s="605"/>
      <c r="CI106" s="605"/>
      <c r="CJ106" s="605"/>
      <c r="CK106" s="605"/>
      <c r="CL106" s="605"/>
      <c r="CM106" s="605"/>
      <c r="CN106" s="605"/>
      <c r="CO106" s="605"/>
      <c r="CP106" s="605"/>
      <c r="CQ106" s="605"/>
      <c r="CR106" s="605"/>
      <c r="CS106" s="605"/>
      <c r="CT106" s="605"/>
      <c r="CU106" s="605"/>
      <c r="CV106" s="605"/>
      <c r="CW106" s="605"/>
      <c r="CX106" s="605"/>
      <c r="CY106" s="605"/>
      <c r="CZ106" s="606"/>
      <c r="DA106" s="601"/>
      <c r="DB106" s="602"/>
      <c r="DC106" s="602"/>
      <c r="DD106" s="602"/>
      <c r="DE106" s="602"/>
      <c r="DF106" s="602"/>
      <c r="DG106" s="602"/>
      <c r="DH106" s="602"/>
      <c r="DI106" s="602"/>
      <c r="DJ106" s="602"/>
      <c r="DK106" s="513"/>
      <c r="DL106" s="513"/>
      <c r="DM106" s="513"/>
      <c r="DN106" s="513"/>
      <c r="DO106" s="513"/>
      <c r="DP106" s="513"/>
      <c r="DQ106" s="513"/>
      <c r="DR106" s="513"/>
      <c r="DS106" s="513"/>
      <c r="DT106" s="583"/>
      <c r="DU106" s="587"/>
      <c r="DV106" s="588"/>
      <c r="DW106" s="588"/>
      <c r="DX106" s="588"/>
      <c r="DY106" s="588"/>
      <c r="DZ106" s="588"/>
      <c r="EA106" s="588"/>
      <c r="EB106" s="588"/>
      <c r="EC106" s="588"/>
      <c r="ED106" s="588"/>
      <c r="EE106" s="588"/>
      <c r="EF106" s="588"/>
      <c r="EG106" s="588"/>
      <c r="EH106" s="588"/>
      <c r="EI106" s="588"/>
      <c r="EJ106" s="588"/>
      <c r="EK106" s="588"/>
      <c r="EL106" s="588"/>
      <c r="EM106" s="588"/>
      <c r="EN106" s="588"/>
      <c r="EO106" s="588"/>
      <c r="EP106" s="588"/>
      <c r="EQ106" s="588"/>
      <c r="ER106" s="588"/>
      <c r="ES106" s="588"/>
      <c r="ET106" s="588"/>
      <c r="EU106" s="588"/>
      <c r="EV106" s="588"/>
      <c r="EW106" s="588"/>
      <c r="EX106" s="588"/>
      <c r="EY106" s="588"/>
      <c r="EZ106" s="588"/>
      <c r="FA106" s="588"/>
      <c r="FB106" s="588"/>
      <c r="FC106" s="588"/>
      <c r="FD106" s="589"/>
    </row>
    <row r="107" spans="1:194" ht="2.25" customHeight="1" x14ac:dyDescent="0.15"/>
    <row r="108" spans="1:194" ht="6" customHeight="1" x14ac:dyDescent="0.15">
      <c r="A108" s="387" t="s">
        <v>84</v>
      </c>
      <c r="B108" s="387"/>
      <c r="C108" s="135" t="s">
        <v>85</v>
      </c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388" t="s">
        <v>86</v>
      </c>
      <c r="W108" s="388"/>
      <c r="X108" s="388"/>
      <c r="Y108" s="388"/>
      <c r="Z108" s="388"/>
      <c r="AA108" s="388"/>
      <c r="AB108" s="388"/>
      <c r="AC108" s="388"/>
      <c r="AD108" s="388"/>
      <c r="AE108" s="387" t="s">
        <v>87</v>
      </c>
      <c r="AF108" s="387"/>
      <c r="AG108" s="387"/>
      <c r="AH108" s="387"/>
      <c r="AI108" s="387"/>
      <c r="AJ108" s="387"/>
      <c r="AK108" s="387"/>
      <c r="AL108" s="387"/>
      <c r="AM108" s="387"/>
      <c r="AN108" s="388" t="s">
        <v>88</v>
      </c>
      <c r="AO108" s="388"/>
      <c r="AP108" s="388"/>
      <c r="AQ108" s="388"/>
      <c r="AR108" s="388"/>
      <c r="AS108" s="388"/>
      <c r="AT108" s="388"/>
      <c r="AU108" s="388"/>
      <c r="AV108" s="388"/>
      <c r="AW108" s="388"/>
      <c r="AX108" s="16"/>
      <c r="AY108" s="387" t="s">
        <v>84</v>
      </c>
      <c r="AZ108" s="387"/>
      <c r="BA108" s="387"/>
      <c r="BB108" s="387"/>
      <c r="BC108" s="190" t="s">
        <v>85</v>
      </c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2"/>
      <c r="CD108" s="393" t="s">
        <v>86</v>
      </c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  <c r="CO108" s="400"/>
      <c r="CP108" s="387" t="s">
        <v>87</v>
      </c>
      <c r="CQ108" s="387"/>
      <c r="CR108" s="387"/>
      <c r="CS108" s="387"/>
      <c r="CT108" s="387"/>
      <c r="CU108" s="387"/>
      <c r="CV108" s="387"/>
      <c r="CW108" s="387"/>
      <c r="CX108" s="387"/>
      <c r="CY108" s="387"/>
      <c r="CZ108" s="388" t="s">
        <v>88</v>
      </c>
      <c r="DA108" s="388"/>
      <c r="DB108" s="388"/>
      <c r="DC108" s="388"/>
      <c r="DD108" s="388"/>
      <c r="DE108" s="388"/>
      <c r="DF108" s="388"/>
      <c r="DG108" s="388"/>
      <c r="DH108" s="388"/>
      <c r="DI108" s="388"/>
      <c r="DJ108" s="388"/>
      <c r="DK108" s="388"/>
      <c r="DL108" s="388"/>
      <c r="DM108" s="388"/>
      <c r="DN108" s="16"/>
      <c r="DO108" s="387" t="s">
        <v>84</v>
      </c>
      <c r="DP108" s="387"/>
      <c r="DQ108" s="387"/>
      <c r="DR108" s="387"/>
      <c r="DS108" s="387"/>
      <c r="DT108" s="387"/>
      <c r="DU108" s="190" t="s">
        <v>85</v>
      </c>
      <c r="DV108" s="191"/>
      <c r="DW108" s="191"/>
      <c r="DX108" s="191"/>
      <c r="DY108" s="191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1"/>
      <c r="ES108" s="191"/>
      <c r="ET108" s="192"/>
      <c r="EU108" s="393" t="s">
        <v>86</v>
      </c>
      <c r="EV108" s="394"/>
      <c r="EW108" s="394"/>
      <c r="EX108" s="394"/>
      <c r="EY108" s="394"/>
      <c r="EZ108" s="394"/>
      <c r="FA108" s="394"/>
      <c r="FB108" s="394"/>
      <c r="FC108" s="394"/>
      <c r="FD108" s="394"/>
      <c r="FE108" s="395"/>
      <c r="FF108" s="387" t="s">
        <v>87</v>
      </c>
      <c r="FG108" s="387"/>
      <c r="FH108" s="387"/>
      <c r="FI108" s="387"/>
      <c r="FJ108" s="387"/>
      <c r="FK108" s="387"/>
      <c r="FL108" s="388" t="s">
        <v>88</v>
      </c>
      <c r="FM108" s="388"/>
      <c r="FN108" s="388"/>
      <c r="FO108" s="388"/>
      <c r="FP108" s="388"/>
      <c r="FQ108" s="388"/>
      <c r="FR108" s="16"/>
      <c r="FS108" s="17"/>
      <c r="FT108" s="17"/>
      <c r="FU108" s="17"/>
      <c r="FV108" s="17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</row>
    <row r="109" spans="1:194" ht="6" customHeight="1" x14ac:dyDescent="0.15">
      <c r="A109" s="387"/>
      <c r="B109" s="387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7"/>
      <c r="AF109" s="387"/>
      <c r="AG109" s="387"/>
      <c r="AH109" s="387"/>
      <c r="AI109" s="387"/>
      <c r="AJ109" s="387"/>
      <c r="AK109" s="387"/>
      <c r="AL109" s="387"/>
      <c r="AM109" s="387"/>
      <c r="AN109" s="388"/>
      <c r="AO109" s="388"/>
      <c r="AP109" s="388"/>
      <c r="AQ109" s="388"/>
      <c r="AR109" s="388"/>
      <c r="AS109" s="388"/>
      <c r="AT109" s="388"/>
      <c r="AU109" s="388"/>
      <c r="AV109" s="388"/>
      <c r="AW109" s="388"/>
      <c r="AX109" s="16"/>
      <c r="AY109" s="387"/>
      <c r="AZ109" s="387"/>
      <c r="BA109" s="387"/>
      <c r="BB109" s="387"/>
      <c r="BC109" s="335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336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2"/>
      <c r="CP109" s="387"/>
      <c r="CQ109" s="387"/>
      <c r="CR109" s="387"/>
      <c r="CS109" s="387"/>
      <c r="CT109" s="387"/>
      <c r="CU109" s="387"/>
      <c r="CV109" s="387"/>
      <c r="CW109" s="387"/>
      <c r="CX109" s="387"/>
      <c r="CY109" s="387"/>
      <c r="CZ109" s="388"/>
      <c r="DA109" s="388"/>
      <c r="DB109" s="388"/>
      <c r="DC109" s="388"/>
      <c r="DD109" s="388"/>
      <c r="DE109" s="388"/>
      <c r="DF109" s="388"/>
      <c r="DG109" s="388"/>
      <c r="DH109" s="388"/>
      <c r="DI109" s="388"/>
      <c r="DJ109" s="388"/>
      <c r="DK109" s="388"/>
      <c r="DL109" s="388"/>
      <c r="DM109" s="388"/>
      <c r="DN109" s="16"/>
      <c r="DO109" s="387"/>
      <c r="DP109" s="387"/>
      <c r="DQ109" s="387"/>
      <c r="DR109" s="387"/>
      <c r="DS109" s="387"/>
      <c r="DT109" s="387"/>
      <c r="DU109" s="335"/>
      <c r="DV109" s="223"/>
      <c r="DW109" s="223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336"/>
      <c r="EU109" s="396"/>
      <c r="EV109" s="396"/>
      <c r="EW109" s="396"/>
      <c r="EX109" s="396"/>
      <c r="EY109" s="396"/>
      <c r="EZ109" s="396"/>
      <c r="FA109" s="396"/>
      <c r="FB109" s="396"/>
      <c r="FC109" s="396"/>
      <c r="FD109" s="396"/>
      <c r="FE109" s="397"/>
      <c r="FF109" s="387"/>
      <c r="FG109" s="387"/>
      <c r="FH109" s="387"/>
      <c r="FI109" s="387"/>
      <c r="FJ109" s="387"/>
      <c r="FK109" s="387"/>
      <c r="FL109" s="388"/>
      <c r="FM109" s="388"/>
      <c r="FN109" s="388"/>
      <c r="FO109" s="388"/>
      <c r="FP109" s="388"/>
      <c r="FQ109" s="388"/>
      <c r="FR109" s="16"/>
      <c r="FS109" s="17"/>
      <c r="FT109" s="17"/>
      <c r="FU109" s="17"/>
      <c r="FV109" s="17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</row>
    <row r="110" spans="1:194" ht="6" customHeight="1" x14ac:dyDescent="0.15">
      <c r="A110" s="387"/>
      <c r="B110" s="387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7" t="s">
        <v>89</v>
      </c>
      <c r="AF110" s="387"/>
      <c r="AG110" s="387"/>
      <c r="AH110" s="387"/>
      <c r="AI110" s="387" t="s">
        <v>90</v>
      </c>
      <c r="AJ110" s="387"/>
      <c r="AK110" s="387"/>
      <c r="AL110" s="387"/>
      <c r="AM110" s="387"/>
      <c r="AN110" s="388"/>
      <c r="AO110" s="388"/>
      <c r="AP110" s="388"/>
      <c r="AQ110" s="388"/>
      <c r="AR110" s="388"/>
      <c r="AS110" s="388"/>
      <c r="AT110" s="388"/>
      <c r="AU110" s="388"/>
      <c r="AV110" s="388"/>
      <c r="AW110" s="388"/>
      <c r="AX110" s="16"/>
      <c r="AY110" s="387"/>
      <c r="AZ110" s="387"/>
      <c r="BA110" s="387"/>
      <c r="BB110" s="387"/>
      <c r="BC110" s="335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336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2"/>
      <c r="CP110" s="387" t="s">
        <v>89</v>
      </c>
      <c r="CQ110" s="387"/>
      <c r="CR110" s="387"/>
      <c r="CS110" s="387"/>
      <c r="CT110" s="387"/>
      <c r="CU110" s="387" t="s">
        <v>90</v>
      </c>
      <c r="CV110" s="387"/>
      <c r="CW110" s="387"/>
      <c r="CX110" s="387"/>
      <c r="CY110" s="387"/>
      <c r="CZ110" s="388"/>
      <c r="DA110" s="388"/>
      <c r="DB110" s="388"/>
      <c r="DC110" s="388"/>
      <c r="DD110" s="388"/>
      <c r="DE110" s="388"/>
      <c r="DF110" s="388"/>
      <c r="DG110" s="388"/>
      <c r="DH110" s="388"/>
      <c r="DI110" s="388"/>
      <c r="DJ110" s="388"/>
      <c r="DK110" s="388"/>
      <c r="DL110" s="388"/>
      <c r="DM110" s="388"/>
      <c r="DN110" s="16"/>
      <c r="DO110" s="387"/>
      <c r="DP110" s="387"/>
      <c r="DQ110" s="387"/>
      <c r="DR110" s="387"/>
      <c r="DS110" s="387"/>
      <c r="DT110" s="387"/>
      <c r="DU110" s="335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336"/>
      <c r="EU110" s="396"/>
      <c r="EV110" s="396"/>
      <c r="EW110" s="396"/>
      <c r="EX110" s="396"/>
      <c r="EY110" s="396"/>
      <c r="EZ110" s="396"/>
      <c r="FA110" s="396"/>
      <c r="FB110" s="396"/>
      <c r="FC110" s="396"/>
      <c r="FD110" s="396"/>
      <c r="FE110" s="397"/>
      <c r="FF110" s="387" t="s">
        <v>89</v>
      </c>
      <c r="FG110" s="387"/>
      <c r="FH110" s="387"/>
      <c r="FI110" s="387" t="s">
        <v>90</v>
      </c>
      <c r="FJ110" s="387"/>
      <c r="FK110" s="387"/>
      <c r="FL110" s="388"/>
      <c r="FM110" s="388"/>
      <c r="FN110" s="388"/>
      <c r="FO110" s="388"/>
      <c r="FP110" s="388"/>
      <c r="FQ110" s="388"/>
      <c r="FR110" s="16"/>
      <c r="FS110" s="17"/>
      <c r="FT110" s="17"/>
      <c r="FU110" s="17"/>
      <c r="FV110" s="17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</row>
    <row r="111" spans="1:194" ht="6" customHeight="1" thickBot="1" x14ac:dyDescent="0.2">
      <c r="A111" s="387"/>
      <c r="B111" s="387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7"/>
      <c r="AF111" s="387"/>
      <c r="AG111" s="387"/>
      <c r="AH111" s="387"/>
      <c r="AI111" s="387"/>
      <c r="AJ111" s="387"/>
      <c r="AK111" s="387"/>
      <c r="AL111" s="387"/>
      <c r="AM111" s="387"/>
      <c r="AN111" s="389"/>
      <c r="AO111" s="389"/>
      <c r="AP111" s="389"/>
      <c r="AQ111" s="389"/>
      <c r="AR111" s="389"/>
      <c r="AS111" s="389"/>
      <c r="AT111" s="388"/>
      <c r="AU111" s="388"/>
      <c r="AV111" s="388"/>
      <c r="AW111" s="388"/>
      <c r="AX111" s="16"/>
      <c r="AY111" s="387"/>
      <c r="AZ111" s="387"/>
      <c r="BA111" s="387"/>
      <c r="BB111" s="387"/>
      <c r="BC111" s="193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5"/>
      <c r="CD111" s="403"/>
      <c r="CE111" s="403"/>
      <c r="CF111" s="403"/>
      <c r="CG111" s="403"/>
      <c r="CH111" s="403"/>
      <c r="CI111" s="403"/>
      <c r="CJ111" s="403"/>
      <c r="CK111" s="403"/>
      <c r="CL111" s="403"/>
      <c r="CM111" s="403"/>
      <c r="CN111" s="403"/>
      <c r="CO111" s="404"/>
      <c r="CP111" s="387"/>
      <c r="CQ111" s="387"/>
      <c r="CR111" s="387"/>
      <c r="CS111" s="387"/>
      <c r="CT111" s="387"/>
      <c r="CU111" s="387"/>
      <c r="CV111" s="387"/>
      <c r="CW111" s="387"/>
      <c r="CX111" s="387"/>
      <c r="CY111" s="387"/>
      <c r="CZ111" s="389"/>
      <c r="DA111" s="389"/>
      <c r="DB111" s="389"/>
      <c r="DC111" s="389"/>
      <c r="DD111" s="389"/>
      <c r="DE111" s="389"/>
      <c r="DF111" s="389"/>
      <c r="DG111" s="389"/>
      <c r="DH111" s="389"/>
      <c r="DI111" s="388"/>
      <c r="DJ111" s="388"/>
      <c r="DK111" s="388"/>
      <c r="DL111" s="388"/>
      <c r="DM111" s="388"/>
      <c r="DN111" s="16"/>
      <c r="DO111" s="387"/>
      <c r="DP111" s="387"/>
      <c r="DQ111" s="387"/>
      <c r="DR111" s="387"/>
      <c r="DS111" s="387"/>
      <c r="DT111" s="387"/>
      <c r="DU111" s="193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5"/>
      <c r="EU111" s="398"/>
      <c r="EV111" s="398"/>
      <c r="EW111" s="398"/>
      <c r="EX111" s="398"/>
      <c r="EY111" s="398"/>
      <c r="EZ111" s="398"/>
      <c r="FA111" s="398"/>
      <c r="FB111" s="398"/>
      <c r="FC111" s="398"/>
      <c r="FD111" s="398"/>
      <c r="FE111" s="399"/>
      <c r="FF111" s="387"/>
      <c r="FG111" s="387"/>
      <c r="FH111" s="387"/>
      <c r="FI111" s="387"/>
      <c r="FJ111" s="387"/>
      <c r="FK111" s="387"/>
      <c r="FL111" s="389"/>
      <c r="FM111" s="389"/>
      <c r="FN111" s="389"/>
      <c r="FO111" s="389"/>
      <c r="FP111" s="388"/>
      <c r="FQ111" s="388"/>
      <c r="FR111" s="16"/>
      <c r="FS111" s="17"/>
      <c r="FT111" s="17"/>
      <c r="FU111" s="17"/>
      <c r="FV111" s="17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</row>
    <row r="112" spans="1:194" ht="7.5" customHeight="1" x14ac:dyDescent="0.15">
      <c r="A112" s="383"/>
      <c r="B112" s="383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3" t="s">
        <v>37</v>
      </c>
      <c r="W112" s="414"/>
      <c r="X112" s="414"/>
      <c r="Y112" s="414"/>
      <c r="Z112" s="414"/>
      <c r="AA112" s="414"/>
      <c r="AB112" s="414"/>
      <c r="AC112" s="414"/>
      <c r="AD112" s="415"/>
      <c r="AE112" s="274"/>
      <c r="AF112" s="274"/>
      <c r="AG112" s="274"/>
      <c r="AH112" s="274"/>
      <c r="AI112" s="274"/>
      <c r="AJ112" s="274"/>
      <c r="AK112" s="274"/>
      <c r="AL112" s="274"/>
      <c r="AM112" s="275"/>
      <c r="AN112" s="262"/>
      <c r="AO112" s="263"/>
      <c r="AP112" s="263"/>
      <c r="AQ112" s="263"/>
      <c r="AR112" s="263"/>
      <c r="AS112" s="264"/>
      <c r="AT112" s="405" t="s">
        <v>37</v>
      </c>
      <c r="AU112" s="313"/>
      <c r="AV112" s="313"/>
      <c r="AW112" s="384"/>
      <c r="AX112" s="19"/>
      <c r="AY112" s="383"/>
      <c r="AZ112" s="383"/>
      <c r="BA112" s="383"/>
      <c r="BB112" s="383"/>
      <c r="BC112" s="374"/>
      <c r="BD112" s="375"/>
      <c r="BE112" s="375"/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375"/>
      <c r="BP112" s="375"/>
      <c r="BQ112" s="375"/>
      <c r="BR112" s="375"/>
      <c r="BS112" s="375"/>
      <c r="BT112" s="375"/>
      <c r="BU112" s="375"/>
      <c r="BV112" s="375"/>
      <c r="BW112" s="375"/>
      <c r="BX112" s="375"/>
      <c r="BY112" s="375"/>
      <c r="BZ112" s="375"/>
      <c r="CA112" s="375"/>
      <c r="CB112" s="375"/>
      <c r="CC112" s="376"/>
      <c r="CD112" s="368" t="s">
        <v>37</v>
      </c>
      <c r="CE112" s="368"/>
      <c r="CF112" s="368"/>
      <c r="CG112" s="368"/>
      <c r="CH112" s="368"/>
      <c r="CI112" s="368"/>
      <c r="CJ112" s="368"/>
      <c r="CK112" s="368"/>
      <c r="CL112" s="368"/>
      <c r="CM112" s="368"/>
      <c r="CN112" s="368"/>
      <c r="CO112" s="369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5"/>
      <c r="CZ112" s="262"/>
      <c r="DA112" s="263"/>
      <c r="DB112" s="263"/>
      <c r="DC112" s="263"/>
      <c r="DD112" s="263"/>
      <c r="DE112" s="263"/>
      <c r="DF112" s="263"/>
      <c r="DG112" s="263"/>
      <c r="DH112" s="264"/>
      <c r="DI112" s="384" t="s">
        <v>37</v>
      </c>
      <c r="DJ112" s="155"/>
      <c r="DK112" s="155"/>
      <c r="DL112" s="155"/>
      <c r="DM112" s="155"/>
      <c r="DN112" s="4"/>
      <c r="DO112" s="383"/>
      <c r="DP112" s="383"/>
      <c r="DQ112" s="383"/>
      <c r="DR112" s="383"/>
      <c r="DS112" s="383"/>
      <c r="DT112" s="383"/>
      <c r="DU112" s="374"/>
      <c r="DV112" s="375"/>
      <c r="DW112" s="375"/>
      <c r="DX112" s="375"/>
      <c r="DY112" s="375"/>
      <c r="DZ112" s="375"/>
      <c r="EA112" s="375"/>
      <c r="EB112" s="375"/>
      <c r="EC112" s="375"/>
      <c r="ED112" s="375"/>
      <c r="EE112" s="375"/>
      <c r="EF112" s="375"/>
      <c r="EG112" s="375"/>
      <c r="EH112" s="375"/>
      <c r="EI112" s="375"/>
      <c r="EJ112" s="375"/>
      <c r="EK112" s="375"/>
      <c r="EL112" s="375"/>
      <c r="EM112" s="375"/>
      <c r="EN112" s="375"/>
      <c r="EO112" s="375"/>
      <c r="EP112" s="375"/>
      <c r="EQ112" s="375"/>
      <c r="ER112" s="375"/>
      <c r="ES112" s="375"/>
      <c r="ET112" s="376"/>
      <c r="EU112" s="368" t="s">
        <v>37</v>
      </c>
      <c r="EV112" s="368"/>
      <c r="EW112" s="368"/>
      <c r="EX112" s="368"/>
      <c r="EY112" s="368"/>
      <c r="EZ112" s="368"/>
      <c r="FA112" s="368"/>
      <c r="FB112" s="368"/>
      <c r="FC112" s="368"/>
      <c r="FD112" s="368"/>
      <c r="FE112" s="369"/>
      <c r="FF112" s="274"/>
      <c r="FG112" s="274"/>
      <c r="FH112" s="274"/>
      <c r="FI112" s="274"/>
      <c r="FJ112" s="274"/>
      <c r="FK112" s="275"/>
      <c r="FL112" s="262"/>
      <c r="FM112" s="263"/>
      <c r="FN112" s="263"/>
      <c r="FO112" s="264"/>
      <c r="FP112" s="385" t="s">
        <v>37</v>
      </c>
      <c r="FQ112" s="386"/>
    </row>
    <row r="113" spans="1:176" ht="4.5" customHeight="1" x14ac:dyDescent="0.15">
      <c r="A113" s="383"/>
      <c r="B113" s="383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1"/>
      <c r="W113" s="406"/>
      <c r="X113" s="406"/>
      <c r="Y113" s="406"/>
      <c r="Z113" s="406"/>
      <c r="AA113" s="406"/>
      <c r="AB113" s="406"/>
      <c r="AC113" s="406"/>
      <c r="AD113" s="407"/>
      <c r="AE113" s="274"/>
      <c r="AF113" s="274"/>
      <c r="AG113" s="274"/>
      <c r="AH113" s="274"/>
      <c r="AI113" s="274"/>
      <c r="AJ113" s="274"/>
      <c r="AK113" s="274"/>
      <c r="AL113" s="274"/>
      <c r="AM113" s="275"/>
      <c r="AN113" s="390"/>
      <c r="AO113" s="391"/>
      <c r="AP113" s="391"/>
      <c r="AQ113" s="391"/>
      <c r="AR113" s="391"/>
      <c r="AS113" s="392"/>
      <c r="AT113" s="323" t="s">
        <v>91</v>
      </c>
      <c r="AU113" s="324"/>
      <c r="AV113" s="324"/>
      <c r="AW113" s="325"/>
      <c r="AX113" s="19"/>
      <c r="AY113" s="383"/>
      <c r="AZ113" s="383"/>
      <c r="BA113" s="383"/>
      <c r="BB113" s="383"/>
      <c r="BC113" s="377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9"/>
      <c r="CD113" s="406"/>
      <c r="CE113" s="406"/>
      <c r="CF113" s="406"/>
      <c r="CG113" s="406"/>
      <c r="CH113" s="406"/>
      <c r="CI113" s="406"/>
      <c r="CJ113" s="406"/>
      <c r="CK113" s="406"/>
      <c r="CL113" s="406"/>
      <c r="CM113" s="406"/>
      <c r="CN113" s="406"/>
      <c r="CO113" s="407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5"/>
      <c r="CZ113" s="390"/>
      <c r="DA113" s="391"/>
      <c r="DB113" s="391"/>
      <c r="DC113" s="391"/>
      <c r="DD113" s="391"/>
      <c r="DE113" s="391"/>
      <c r="DF113" s="391"/>
      <c r="DG113" s="391"/>
      <c r="DH113" s="392"/>
      <c r="DI113" s="323" t="s">
        <v>91</v>
      </c>
      <c r="DJ113" s="324"/>
      <c r="DK113" s="324"/>
      <c r="DL113" s="324"/>
      <c r="DM113" s="325"/>
      <c r="DN113" s="4"/>
      <c r="DO113" s="383"/>
      <c r="DP113" s="383"/>
      <c r="DQ113" s="383"/>
      <c r="DR113" s="383"/>
      <c r="DS113" s="383"/>
      <c r="DT113" s="383"/>
      <c r="DU113" s="377"/>
      <c r="DV113" s="378"/>
      <c r="DW113" s="378"/>
      <c r="DX113" s="378"/>
      <c r="DY113" s="378"/>
      <c r="DZ113" s="378"/>
      <c r="EA113" s="378"/>
      <c r="EB113" s="378"/>
      <c r="EC113" s="378"/>
      <c r="ED113" s="378"/>
      <c r="EE113" s="378"/>
      <c r="EF113" s="378"/>
      <c r="EG113" s="378"/>
      <c r="EH113" s="378"/>
      <c r="EI113" s="378"/>
      <c r="EJ113" s="378"/>
      <c r="EK113" s="378"/>
      <c r="EL113" s="378"/>
      <c r="EM113" s="378"/>
      <c r="EN113" s="378"/>
      <c r="EO113" s="378"/>
      <c r="EP113" s="378"/>
      <c r="EQ113" s="378"/>
      <c r="ER113" s="378"/>
      <c r="ES113" s="378"/>
      <c r="ET113" s="379"/>
      <c r="EU113" s="370"/>
      <c r="EV113" s="370"/>
      <c r="EW113" s="370"/>
      <c r="EX113" s="370"/>
      <c r="EY113" s="370"/>
      <c r="EZ113" s="370"/>
      <c r="FA113" s="370"/>
      <c r="FB113" s="370"/>
      <c r="FC113" s="370"/>
      <c r="FD113" s="370"/>
      <c r="FE113" s="371"/>
      <c r="FF113" s="274"/>
      <c r="FG113" s="274"/>
      <c r="FH113" s="274"/>
      <c r="FI113" s="274"/>
      <c r="FJ113" s="274"/>
      <c r="FK113" s="275"/>
      <c r="FL113" s="390"/>
      <c r="FM113" s="391"/>
      <c r="FN113" s="391"/>
      <c r="FO113" s="392"/>
      <c r="FP113" s="364" t="s">
        <v>91</v>
      </c>
      <c r="FQ113" s="365"/>
    </row>
    <row r="114" spans="1:176" ht="9" customHeight="1" x14ac:dyDescent="0.15">
      <c r="A114" s="383"/>
      <c r="B114" s="383"/>
      <c r="C114" s="410"/>
      <c r="D114" s="410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410"/>
      <c r="V114" s="412"/>
      <c r="W114" s="408"/>
      <c r="X114" s="408"/>
      <c r="Y114" s="408"/>
      <c r="Z114" s="408"/>
      <c r="AA114" s="408"/>
      <c r="AB114" s="408"/>
      <c r="AC114" s="408"/>
      <c r="AD114" s="409"/>
      <c r="AE114" s="274"/>
      <c r="AF114" s="274"/>
      <c r="AG114" s="274"/>
      <c r="AH114" s="274"/>
      <c r="AI114" s="274"/>
      <c r="AJ114" s="274"/>
      <c r="AK114" s="274"/>
      <c r="AL114" s="274"/>
      <c r="AM114" s="275"/>
      <c r="AN114" s="276"/>
      <c r="AO114" s="274"/>
      <c r="AP114" s="274"/>
      <c r="AQ114" s="274"/>
      <c r="AR114" s="274"/>
      <c r="AS114" s="277"/>
      <c r="AT114" s="326"/>
      <c r="AU114" s="327"/>
      <c r="AV114" s="327"/>
      <c r="AW114" s="328"/>
      <c r="AX114" s="20"/>
      <c r="AY114" s="383"/>
      <c r="AZ114" s="383"/>
      <c r="BA114" s="383"/>
      <c r="BB114" s="383"/>
      <c r="BC114" s="380"/>
      <c r="BD114" s="381"/>
      <c r="BE114" s="381"/>
      <c r="BF114" s="381"/>
      <c r="BG114" s="381"/>
      <c r="BH114" s="381"/>
      <c r="BI114" s="381"/>
      <c r="BJ114" s="381"/>
      <c r="BK114" s="381"/>
      <c r="BL114" s="381"/>
      <c r="BM114" s="381"/>
      <c r="BN114" s="381"/>
      <c r="BO114" s="381"/>
      <c r="BP114" s="381"/>
      <c r="BQ114" s="381"/>
      <c r="BR114" s="381"/>
      <c r="BS114" s="381"/>
      <c r="BT114" s="381"/>
      <c r="BU114" s="381"/>
      <c r="BV114" s="381"/>
      <c r="BW114" s="381"/>
      <c r="BX114" s="381"/>
      <c r="BY114" s="381"/>
      <c r="BZ114" s="381"/>
      <c r="CA114" s="381"/>
      <c r="CB114" s="381"/>
      <c r="CC114" s="382"/>
      <c r="CD114" s="408"/>
      <c r="CE114" s="408"/>
      <c r="CF114" s="408"/>
      <c r="CG114" s="408"/>
      <c r="CH114" s="408"/>
      <c r="CI114" s="408"/>
      <c r="CJ114" s="408"/>
      <c r="CK114" s="408"/>
      <c r="CL114" s="408"/>
      <c r="CM114" s="408"/>
      <c r="CN114" s="408"/>
      <c r="CO114" s="409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5"/>
      <c r="CZ114" s="276"/>
      <c r="DA114" s="274"/>
      <c r="DB114" s="274"/>
      <c r="DC114" s="274"/>
      <c r="DD114" s="274"/>
      <c r="DE114" s="274"/>
      <c r="DF114" s="274"/>
      <c r="DG114" s="274"/>
      <c r="DH114" s="277"/>
      <c r="DI114" s="326"/>
      <c r="DJ114" s="327"/>
      <c r="DK114" s="327"/>
      <c r="DL114" s="327"/>
      <c r="DM114" s="328"/>
      <c r="DN114" s="4"/>
      <c r="DO114" s="383"/>
      <c r="DP114" s="383"/>
      <c r="DQ114" s="383"/>
      <c r="DR114" s="383"/>
      <c r="DS114" s="383"/>
      <c r="DT114" s="383"/>
      <c r="DU114" s="380"/>
      <c r="DV114" s="381"/>
      <c r="DW114" s="381"/>
      <c r="DX114" s="381"/>
      <c r="DY114" s="381"/>
      <c r="DZ114" s="381"/>
      <c r="EA114" s="381"/>
      <c r="EB114" s="381"/>
      <c r="EC114" s="381"/>
      <c r="ED114" s="381"/>
      <c r="EE114" s="381"/>
      <c r="EF114" s="381"/>
      <c r="EG114" s="381"/>
      <c r="EH114" s="381"/>
      <c r="EI114" s="381"/>
      <c r="EJ114" s="381"/>
      <c r="EK114" s="381"/>
      <c r="EL114" s="381"/>
      <c r="EM114" s="381"/>
      <c r="EN114" s="381"/>
      <c r="EO114" s="381"/>
      <c r="EP114" s="381"/>
      <c r="EQ114" s="381"/>
      <c r="ER114" s="381"/>
      <c r="ES114" s="381"/>
      <c r="ET114" s="382"/>
      <c r="EU114" s="372"/>
      <c r="EV114" s="372"/>
      <c r="EW114" s="372"/>
      <c r="EX114" s="372"/>
      <c r="EY114" s="372"/>
      <c r="EZ114" s="372"/>
      <c r="FA114" s="372"/>
      <c r="FB114" s="372"/>
      <c r="FC114" s="372"/>
      <c r="FD114" s="372"/>
      <c r="FE114" s="373"/>
      <c r="FF114" s="274"/>
      <c r="FG114" s="274"/>
      <c r="FH114" s="274"/>
      <c r="FI114" s="274"/>
      <c r="FJ114" s="274"/>
      <c r="FK114" s="275"/>
      <c r="FL114" s="276"/>
      <c r="FM114" s="274"/>
      <c r="FN114" s="274"/>
      <c r="FO114" s="277"/>
      <c r="FP114" s="366"/>
      <c r="FQ114" s="367"/>
    </row>
    <row r="115" spans="1:176" ht="8.25" customHeight="1" x14ac:dyDescent="0.15">
      <c r="A115" s="383"/>
      <c r="B115" s="383"/>
      <c r="C115" s="410"/>
      <c r="D115" s="410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0"/>
      <c r="V115" s="413" t="s">
        <v>37</v>
      </c>
      <c r="W115" s="414"/>
      <c r="X115" s="414"/>
      <c r="Y115" s="414"/>
      <c r="Z115" s="414"/>
      <c r="AA115" s="414"/>
      <c r="AB115" s="414"/>
      <c r="AC115" s="414"/>
      <c r="AD115" s="415"/>
      <c r="AE115" s="274"/>
      <c r="AF115" s="274"/>
      <c r="AG115" s="274"/>
      <c r="AH115" s="274"/>
      <c r="AI115" s="274"/>
      <c r="AJ115" s="274"/>
      <c r="AK115" s="274"/>
      <c r="AL115" s="274"/>
      <c r="AM115" s="275"/>
      <c r="AN115" s="276"/>
      <c r="AO115" s="274"/>
      <c r="AP115" s="274"/>
      <c r="AQ115" s="274"/>
      <c r="AR115" s="274"/>
      <c r="AS115" s="277"/>
      <c r="AT115" s="405" t="s">
        <v>37</v>
      </c>
      <c r="AU115" s="313"/>
      <c r="AV115" s="313"/>
      <c r="AW115" s="384"/>
      <c r="AY115" s="383"/>
      <c r="AZ115" s="383"/>
      <c r="BA115" s="383"/>
      <c r="BB115" s="383"/>
      <c r="BC115" s="374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5"/>
      <c r="CC115" s="376"/>
      <c r="CD115" s="368" t="s">
        <v>37</v>
      </c>
      <c r="CE115" s="368"/>
      <c r="CF115" s="368"/>
      <c r="CG115" s="368"/>
      <c r="CH115" s="368"/>
      <c r="CI115" s="368"/>
      <c r="CJ115" s="368"/>
      <c r="CK115" s="368"/>
      <c r="CL115" s="368"/>
      <c r="CM115" s="368"/>
      <c r="CN115" s="368"/>
      <c r="CO115" s="369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5"/>
      <c r="CZ115" s="276"/>
      <c r="DA115" s="274"/>
      <c r="DB115" s="274"/>
      <c r="DC115" s="274"/>
      <c r="DD115" s="274"/>
      <c r="DE115" s="274"/>
      <c r="DF115" s="274"/>
      <c r="DG115" s="274"/>
      <c r="DH115" s="277"/>
      <c r="DI115" s="384" t="s">
        <v>37</v>
      </c>
      <c r="DJ115" s="155"/>
      <c r="DK115" s="155"/>
      <c r="DL115" s="155"/>
      <c r="DM115" s="155"/>
      <c r="DO115" s="383"/>
      <c r="DP115" s="383"/>
      <c r="DQ115" s="383"/>
      <c r="DR115" s="383"/>
      <c r="DS115" s="383"/>
      <c r="DT115" s="383"/>
      <c r="DU115" s="374"/>
      <c r="DV115" s="375"/>
      <c r="DW115" s="375"/>
      <c r="DX115" s="375"/>
      <c r="DY115" s="375"/>
      <c r="DZ115" s="375"/>
      <c r="EA115" s="375"/>
      <c r="EB115" s="375"/>
      <c r="EC115" s="375"/>
      <c r="ED115" s="375"/>
      <c r="EE115" s="375"/>
      <c r="EF115" s="375"/>
      <c r="EG115" s="375"/>
      <c r="EH115" s="375"/>
      <c r="EI115" s="375"/>
      <c r="EJ115" s="375"/>
      <c r="EK115" s="375"/>
      <c r="EL115" s="375"/>
      <c r="EM115" s="375"/>
      <c r="EN115" s="375"/>
      <c r="EO115" s="375"/>
      <c r="EP115" s="375"/>
      <c r="EQ115" s="375"/>
      <c r="ER115" s="375"/>
      <c r="ES115" s="375"/>
      <c r="ET115" s="376"/>
      <c r="EU115" s="368" t="s">
        <v>37</v>
      </c>
      <c r="EV115" s="368"/>
      <c r="EW115" s="368"/>
      <c r="EX115" s="368"/>
      <c r="EY115" s="368"/>
      <c r="EZ115" s="368"/>
      <c r="FA115" s="368"/>
      <c r="FB115" s="368"/>
      <c r="FC115" s="368"/>
      <c r="FD115" s="368"/>
      <c r="FE115" s="369"/>
      <c r="FF115" s="274"/>
      <c r="FG115" s="274"/>
      <c r="FH115" s="274"/>
      <c r="FI115" s="274"/>
      <c r="FJ115" s="274"/>
      <c r="FK115" s="275"/>
      <c r="FL115" s="276"/>
      <c r="FM115" s="274"/>
      <c r="FN115" s="274"/>
      <c r="FO115" s="277"/>
      <c r="FP115" s="385" t="s">
        <v>37</v>
      </c>
      <c r="FQ115" s="386"/>
    </row>
    <row r="116" spans="1:176" ht="4.5" customHeight="1" x14ac:dyDescent="0.15">
      <c r="A116" s="383"/>
      <c r="B116" s="383"/>
      <c r="C116" s="410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1"/>
      <c r="W116" s="406"/>
      <c r="X116" s="406"/>
      <c r="Y116" s="406"/>
      <c r="Z116" s="406"/>
      <c r="AA116" s="406"/>
      <c r="AB116" s="406"/>
      <c r="AC116" s="406"/>
      <c r="AD116" s="407"/>
      <c r="AE116" s="274"/>
      <c r="AF116" s="274"/>
      <c r="AG116" s="274"/>
      <c r="AH116" s="274"/>
      <c r="AI116" s="274"/>
      <c r="AJ116" s="274"/>
      <c r="AK116" s="274"/>
      <c r="AL116" s="274"/>
      <c r="AM116" s="275"/>
      <c r="AN116" s="276"/>
      <c r="AO116" s="274"/>
      <c r="AP116" s="274"/>
      <c r="AQ116" s="274"/>
      <c r="AR116" s="274"/>
      <c r="AS116" s="277"/>
      <c r="AT116" s="323" t="s">
        <v>91</v>
      </c>
      <c r="AU116" s="324"/>
      <c r="AV116" s="324"/>
      <c r="AW116" s="325"/>
      <c r="AY116" s="383"/>
      <c r="AZ116" s="383"/>
      <c r="BA116" s="383"/>
      <c r="BB116" s="383"/>
      <c r="BC116" s="377"/>
      <c r="BD116" s="378"/>
      <c r="BE116" s="378"/>
      <c r="BF116" s="378"/>
      <c r="BG116" s="378"/>
      <c r="BH116" s="378"/>
      <c r="BI116" s="378"/>
      <c r="BJ116" s="378"/>
      <c r="BK116" s="378"/>
      <c r="BL116" s="378"/>
      <c r="BM116" s="378"/>
      <c r="BN116" s="378"/>
      <c r="BO116" s="378"/>
      <c r="BP116" s="378"/>
      <c r="BQ116" s="378"/>
      <c r="BR116" s="378"/>
      <c r="BS116" s="378"/>
      <c r="BT116" s="378"/>
      <c r="BU116" s="378"/>
      <c r="BV116" s="378"/>
      <c r="BW116" s="378"/>
      <c r="BX116" s="378"/>
      <c r="BY116" s="378"/>
      <c r="BZ116" s="378"/>
      <c r="CA116" s="378"/>
      <c r="CB116" s="378"/>
      <c r="CC116" s="379"/>
      <c r="CD116" s="406"/>
      <c r="CE116" s="406"/>
      <c r="CF116" s="406"/>
      <c r="CG116" s="406"/>
      <c r="CH116" s="406"/>
      <c r="CI116" s="406"/>
      <c r="CJ116" s="406"/>
      <c r="CK116" s="406"/>
      <c r="CL116" s="406"/>
      <c r="CM116" s="406"/>
      <c r="CN116" s="406"/>
      <c r="CO116" s="407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5"/>
      <c r="CZ116" s="276"/>
      <c r="DA116" s="274"/>
      <c r="DB116" s="274"/>
      <c r="DC116" s="274"/>
      <c r="DD116" s="274"/>
      <c r="DE116" s="274"/>
      <c r="DF116" s="274"/>
      <c r="DG116" s="274"/>
      <c r="DH116" s="277"/>
      <c r="DI116" s="323" t="s">
        <v>91</v>
      </c>
      <c r="DJ116" s="324"/>
      <c r="DK116" s="324"/>
      <c r="DL116" s="324"/>
      <c r="DM116" s="325"/>
      <c r="DO116" s="383"/>
      <c r="DP116" s="383"/>
      <c r="DQ116" s="383"/>
      <c r="DR116" s="383"/>
      <c r="DS116" s="383"/>
      <c r="DT116" s="383"/>
      <c r="DU116" s="377"/>
      <c r="DV116" s="378"/>
      <c r="DW116" s="378"/>
      <c r="DX116" s="378"/>
      <c r="DY116" s="378"/>
      <c r="DZ116" s="378"/>
      <c r="EA116" s="378"/>
      <c r="EB116" s="378"/>
      <c r="EC116" s="378"/>
      <c r="ED116" s="378"/>
      <c r="EE116" s="378"/>
      <c r="EF116" s="378"/>
      <c r="EG116" s="378"/>
      <c r="EH116" s="378"/>
      <c r="EI116" s="378"/>
      <c r="EJ116" s="378"/>
      <c r="EK116" s="378"/>
      <c r="EL116" s="378"/>
      <c r="EM116" s="378"/>
      <c r="EN116" s="378"/>
      <c r="EO116" s="378"/>
      <c r="EP116" s="378"/>
      <c r="EQ116" s="378"/>
      <c r="ER116" s="378"/>
      <c r="ES116" s="378"/>
      <c r="ET116" s="379"/>
      <c r="EU116" s="370"/>
      <c r="EV116" s="370"/>
      <c r="EW116" s="370"/>
      <c r="EX116" s="370"/>
      <c r="EY116" s="370"/>
      <c r="EZ116" s="370"/>
      <c r="FA116" s="370"/>
      <c r="FB116" s="370"/>
      <c r="FC116" s="370"/>
      <c r="FD116" s="370"/>
      <c r="FE116" s="371"/>
      <c r="FF116" s="274"/>
      <c r="FG116" s="274"/>
      <c r="FH116" s="274"/>
      <c r="FI116" s="274"/>
      <c r="FJ116" s="274"/>
      <c r="FK116" s="275"/>
      <c r="FL116" s="276"/>
      <c r="FM116" s="274"/>
      <c r="FN116" s="274"/>
      <c r="FO116" s="277"/>
      <c r="FP116" s="364" t="s">
        <v>91</v>
      </c>
      <c r="FQ116" s="365"/>
    </row>
    <row r="117" spans="1:176" ht="9" customHeight="1" x14ac:dyDescent="0.15">
      <c r="A117" s="383"/>
      <c r="B117" s="383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2"/>
      <c r="W117" s="408"/>
      <c r="X117" s="408"/>
      <c r="Y117" s="408"/>
      <c r="Z117" s="408"/>
      <c r="AA117" s="408"/>
      <c r="AB117" s="408"/>
      <c r="AC117" s="408"/>
      <c r="AD117" s="409"/>
      <c r="AE117" s="274"/>
      <c r="AF117" s="274"/>
      <c r="AG117" s="274"/>
      <c r="AH117" s="274"/>
      <c r="AI117" s="274"/>
      <c r="AJ117" s="274"/>
      <c r="AK117" s="274"/>
      <c r="AL117" s="274"/>
      <c r="AM117" s="275"/>
      <c r="AN117" s="276"/>
      <c r="AO117" s="274"/>
      <c r="AP117" s="274"/>
      <c r="AQ117" s="274"/>
      <c r="AR117" s="274"/>
      <c r="AS117" s="277"/>
      <c r="AT117" s="326"/>
      <c r="AU117" s="327"/>
      <c r="AV117" s="327"/>
      <c r="AW117" s="328"/>
      <c r="AY117" s="383"/>
      <c r="AZ117" s="383"/>
      <c r="BA117" s="383"/>
      <c r="BB117" s="383"/>
      <c r="BC117" s="380"/>
      <c r="BD117" s="381"/>
      <c r="BE117" s="381"/>
      <c r="BF117" s="381"/>
      <c r="BG117" s="381"/>
      <c r="BH117" s="381"/>
      <c r="BI117" s="381"/>
      <c r="BJ117" s="381"/>
      <c r="BK117" s="381"/>
      <c r="BL117" s="381"/>
      <c r="BM117" s="381"/>
      <c r="BN117" s="381"/>
      <c r="BO117" s="381"/>
      <c r="BP117" s="381"/>
      <c r="BQ117" s="381"/>
      <c r="BR117" s="381"/>
      <c r="BS117" s="381"/>
      <c r="BT117" s="381"/>
      <c r="BU117" s="381"/>
      <c r="BV117" s="381"/>
      <c r="BW117" s="381"/>
      <c r="BX117" s="381"/>
      <c r="BY117" s="381"/>
      <c r="BZ117" s="381"/>
      <c r="CA117" s="381"/>
      <c r="CB117" s="381"/>
      <c r="CC117" s="382"/>
      <c r="CD117" s="408"/>
      <c r="CE117" s="408"/>
      <c r="CF117" s="408"/>
      <c r="CG117" s="408"/>
      <c r="CH117" s="408"/>
      <c r="CI117" s="408"/>
      <c r="CJ117" s="408"/>
      <c r="CK117" s="408"/>
      <c r="CL117" s="408"/>
      <c r="CM117" s="408"/>
      <c r="CN117" s="408"/>
      <c r="CO117" s="409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5"/>
      <c r="CZ117" s="276"/>
      <c r="DA117" s="274"/>
      <c r="DB117" s="274"/>
      <c r="DC117" s="274"/>
      <c r="DD117" s="274"/>
      <c r="DE117" s="274"/>
      <c r="DF117" s="274"/>
      <c r="DG117" s="274"/>
      <c r="DH117" s="277"/>
      <c r="DI117" s="326"/>
      <c r="DJ117" s="327"/>
      <c r="DK117" s="327"/>
      <c r="DL117" s="327"/>
      <c r="DM117" s="328"/>
      <c r="DO117" s="383"/>
      <c r="DP117" s="383"/>
      <c r="DQ117" s="383"/>
      <c r="DR117" s="383"/>
      <c r="DS117" s="383"/>
      <c r="DT117" s="383"/>
      <c r="DU117" s="380"/>
      <c r="DV117" s="381"/>
      <c r="DW117" s="381"/>
      <c r="DX117" s="381"/>
      <c r="DY117" s="381"/>
      <c r="DZ117" s="381"/>
      <c r="EA117" s="381"/>
      <c r="EB117" s="381"/>
      <c r="EC117" s="381"/>
      <c r="ED117" s="381"/>
      <c r="EE117" s="381"/>
      <c r="EF117" s="381"/>
      <c r="EG117" s="381"/>
      <c r="EH117" s="381"/>
      <c r="EI117" s="381"/>
      <c r="EJ117" s="381"/>
      <c r="EK117" s="381"/>
      <c r="EL117" s="381"/>
      <c r="EM117" s="381"/>
      <c r="EN117" s="381"/>
      <c r="EO117" s="381"/>
      <c r="EP117" s="381"/>
      <c r="EQ117" s="381"/>
      <c r="ER117" s="381"/>
      <c r="ES117" s="381"/>
      <c r="ET117" s="382"/>
      <c r="EU117" s="372"/>
      <c r="EV117" s="372"/>
      <c r="EW117" s="372"/>
      <c r="EX117" s="372"/>
      <c r="EY117" s="372"/>
      <c r="EZ117" s="372"/>
      <c r="FA117" s="372"/>
      <c r="FB117" s="372"/>
      <c r="FC117" s="372"/>
      <c r="FD117" s="372"/>
      <c r="FE117" s="373"/>
      <c r="FF117" s="274"/>
      <c r="FG117" s="274"/>
      <c r="FH117" s="274"/>
      <c r="FI117" s="274"/>
      <c r="FJ117" s="274"/>
      <c r="FK117" s="275"/>
      <c r="FL117" s="276"/>
      <c r="FM117" s="274"/>
      <c r="FN117" s="274"/>
      <c r="FO117" s="277"/>
      <c r="FP117" s="366"/>
      <c r="FQ117" s="367"/>
    </row>
    <row r="118" spans="1:176" ht="7.5" customHeight="1" x14ac:dyDescent="0.15">
      <c r="A118" s="383"/>
      <c r="B118" s="383"/>
      <c r="C118" s="410"/>
      <c r="D118" s="410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3" t="s">
        <v>37</v>
      </c>
      <c r="W118" s="414"/>
      <c r="X118" s="414"/>
      <c r="Y118" s="414"/>
      <c r="Z118" s="414"/>
      <c r="AA118" s="414"/>
      <c r="AB118" s="414"/>
      <c r="AC118" s="414"/>
      <c r="AD118" s="415"/>
      <c r="AE118" s="274"/>
      <c r="AF118" s="274"/>
      <c r="AG118" s="274"/>
      <c r="AH118" s="274"/>
      <c r="AI118" s="274"/>
      <c r="AJ118" s="274"/>
      <c r="AK118" s="274"/>
      <c r="AL118" s="274"/>
      <c r="AM118" s="275"/>
      <c r="AN118" s="276"/>
      <c r="AO118" s="274"/>
      <c r="AP118" s="274"/>
      <c r="AQ118" s="274"/>
      <c r="AR118" s="274"/>
      <c r="AS118" s="277"/>
      <c r="AT118" s="27" t="s">
        <v>37</v>
      </c>
      <c r="AU118" s="28"/>
      <c r="AV118" s="28"/>
      <c r="AW118" s="29"/>
      <c r="AY118" s="383"/>
      <c r="AZ118" s="383"/>
      <c r="BA118" s="383"/>
      <c r="BB118" s="383"/>
      <c r="BC118" s="374"/>
      <c r="BD118" s="375"/>
      <c r="BE118" s="375"/>
      <c r="BF118" s="375"/>
      <c r="BG118" s="375"/>
      <c r="BH118" s="375"/>
      <c r="BI118" s="375"/>
      <c r="BJ118" s="375"/>
      <c r="BK118" s="375"/>
      <c r="BL118" s="375"/>
      <c r="BM118" s="375"/>
      <c r="BN118" s="375"/>
      <c r="BO118" s="375"/>
      <c r="BP118" s="375"/>
      <c r="BQ118" s="375"/>
      <c r="BR118" s="375"/>
      <c r="BS118" s="375"/>
      <c r="BT118" s="375"/>
      <c r="BU118" s="375"/>
      <c r="BV118" s="375"/>
      <c r="BW118" s="375"/>
      <c r="BX118" s="375"/>
      <c r="BY118" s="375"/>
      <c r="BZ118" s="375"/>
      <c r="CA118" s="375"/>
      <c r="CB118" s="375"/>
      <c r="CC118" s="376"/>
      <c r="CD118" s="368" t="s">
        <v>37</v>
      </c>
      <c r="CE118" s="368"/>
      <c r="CF118" s="368"/>
      <c r="CG118" s="368"/>
      <c r="CH118" s="368"/>
      <c r="CI118" s="368"/>
      <c r="CJ118" s="368"/>
      <c r="CK118" s="368"/>
      <c r="CL118" s="368"/>
      <c r="CM118" s="368"/>
      <c r="CN118" s="368"/>
      <c r="CO118" s="369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5"/>
      <c r="CZ118" s="276"/>
      <c r="DA118" s="274"/>
      <c r="DB118" s="274"/>
      <c r="DC118" s="274"/>
      <c r="DD118" s="274"/>
      <c r="DE118" s="274"/>
      <c r="DF118" s="274"/>
      <c r="DG118" s="274"/>
      <c r="DH118" s="277"/>
      <c r="DI118" s="384" t="s">
        <v>37</v>
      </c>
      <c r="DJ118" s="155"/>
      <c r="DK118" s="155"/>
      <c r="DL118" s="155"/>
      <c r="DM118" s="155"/>
      <c r="DO118" s="383"/>
      <c r="DP118" s="383"/>
      <c r="DQ118" s="383"/>
      <c r="DR118" s="383"/>
      <c r="DS118" s="383"/>
      <c r="DT118" s="383"/>
      <c r="DU118" s="374"/>
      <c r="DV118" s="375"/>
      <c r="DW118" s="375"/>
      <c r="DX118" s="375"/>
      <c r="DY118" s="375"/>
      <c r="DZ118" s="375"/>
      <c r="EA118" s="375"/>
      <c r="EB118" s="375"/>
      <c r="EC118" s="375"/>
      <c r="ED118" s="375"/>
      <c r="EE118" s="375"/>
      <c r="EF118" s="375"/>
      <c r="EG118" s="375"/>
      <c r="EH118" s="375"/>
      <c r="EI118" s="375"/>
      <c r="EJ118" s="375"/>
      <c r="EK118" s="375"/>
      <c r="EL118" s="375"/>
      <c r="EM118" s="375"/>
      <c r="EN118" s="375"/>
      <c r="EO118" s="375"/>
      <c r="EP118" s="375"/>
      <c r="EQ118" s="375"/>
      <c r="ER118" s="375"/>
      <c r="ES118" s="375"/>
      <c r="ET118" s="376"/>
      <c r="EU118" s="368" t="s">
        <v>37</v>
      </c>
      <c r="EV118" s="368"/>
      <c r="EW118" s="368"/>
      <c r="EX118" s="368"/>
      <c r="EY118" s="368"/>
      <c r="EZ118" s="368"/>
      <c r="FA118" s="368"/>
      <c r="FB118" s="368"/>
      <c r="FC118" s="368"/>
      <c r="FD118" s="368"/>
      <c r="FE118" s="369"/>
      <c r="FF118" s="274"/>
      <c r="FG118" s="274"/>
      <c r="FH118" s="274"/>
      <c r="FI118" s="274"/>
      <c r="FJ118" s="274"/>
      <c r="FK118" s="275"/>
      <c r="FL118" s="276"/>
      <c r="FM118" s="274"/>
      <c r="FN118" s="274"/>
      <c r="FO118" s="277"/>
      <c r="FP118" s="385" t="s">
        <v>37</v>
      </c>
      <c r="FQ118" s="386"/>
    </row>
    <row r="119" spans="1:176" ht="4.5" customHeight="1" x14ac:dyDescent="0.15">
      <c r="A119" s="383"/>
      <c r="B119" s="383"/>
      <c r="C119" s="410"/>
      <c r="D119" s="410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410"/>
      <c r="V119" s="411"/>
      <c r="W119" s="406"/>
      <c r="X119" s="406"/>
      <c r="Y119" s="406"/>
      <c r="Z119" s="406"/>
      <c r="AA119" s="406"/>
      <c r="AB119" s="406"/>
      <c r="AC119" s="406"/>
      <c r="AD119" s="407"/>
      <c r="AE119" s="274"/>
      <c r="AF119" s="274"/>
      <c r="AG119" s="274"/>
      <c r="AH119" s="274"/>
      <c r="AI119" s="274"/>
      <c r="AJ119" s="274"/>
      <c r="AK119" s="274"/>
      <c r="AL119" s="274"/>
      <c r="AM119" s="275"/>
      <c r="AN119" s="276"/>
      <c r="AO119" s="274"/>
      <c r="AP119" s="274"/>
      <c r="AQ119" s="274"/>
      <c r="AR119" s="274"/>
      <c r="AS119" s="277"/>
      <c r="AT119" s="323" t="s">
        <v>91</v>
      </c>
      <c r="AU119" s="324"/>
      <c r="AV119" s="324"/>
      <c r="AW119" s="325"/>
      <c r="AY119" s="383"/>
      <c r="AZ119" s="383"/>
      <c r="BA119" s="383"/>
      <c r="BB119" s="383"/>
      <c r="BC119" s="377"/>
      <c r="BD119" s="378"/>
      <c r="BE119" s="378"/>
      <c r="BF119" s="378"/>
      <c r="BG119" s="378"/>
      <c r="BH119" s="378"/>
      <c r="BI119" s="378"/>
      <c r="BJ119" s="378"/>
      <c r="BK119" s="378"/>
      <c r="BL119" s="378"/>
      <c r="BM119" s="378"/>
      <c r="BN119" s="378"/>
      <c r="BO119" s="378"/>
      <c r="BP119" s="378"/>
      <c r="BQ119" s="378"/>
      <c r="BR119" s="378"/>
      <c r="BS119" s="378"/>
      <c r="BT119" s="378"/>
      <c r="BU119" s="378"/>
      <c r="BV119" s="378"/>
      <c r="BW119" s="378"/>
      <c r="BX119" s="378"/>
      <c r="BY119" s="378"/>
      <c r="BZ119" s="378"/>
      <c r="CA119" s="378"/>
      <c r="CB119" s="378"/>
      <c r="CC119" s="379"/>
      <c r="CD119" s="406"/>
      <c r="CE119" s="406"/>
      <c r="CF119" s="406"/>
      <c r="CG119" s="406"/>
      <c r="CH119" s="406"/>
      <c r="CI119" s="406"/>
      <c r="CJ119" s="406"/>
      <c r="CK119" s="406"/>
      <c r="CL119" s="406"/>
      <c r="CM119" s="406"/>
      <c r="CN119" s="406"/>
      <c r="CO119" s="407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5"/>
      <c r="CZ119" s="276"/>
      <c r="DA119" s="274"/>
      <c r="DB119" s="274"/>
      <c r="DC119" s="274"/>
      <c r="DD119" s="274"/>
      <c r="DE119" s="274"/>
      <c r="DF119" s="274"/>
      <c r="DG119" s="274"/>
      <c r="DH119" s="277"/>
      <c r="DI119" s="323" t="s">
        <v>91</v>
      </c>
      <c r="DJ119" s="324"/>
      <c r="DK119" s="324"/>
      <c r="DL119" s="324"/>
      <c r="DM119" s="325"/>
      <c r="DO119" s="383"/>
      <c r="DP119" s="383"/>
      <c r="DQ119" s="383"/>
      <c r="DR119" s="383"/>
      <c r="DS119" s="383"/>
      <c r="DT119" s="383"/>
      <c r="DU119" s="377"/>
      <c r="DV119" s="378"/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0"/>
      <c r="EV119" s="370"/>
      <c r="EW119" s="370"/>
      <c r="EX119" s="370"/>
      <c r="EY119" s="370"/>
      <c r="EZ119" s="370"/>
      <c r="FA119" s="370"/>
      <c r="FB119" s="370"/>
      <c r="FC119" s="370"/>
      <c r="FD119" s="370"/>
      <c r="FE119" s="371"/>
      <c r="FF119" s="274"/>
      <c r="FG119" s="274"/>
      <c r="FH119" s="274"/>
      <c r="FI119" s="274"/>
      <c r="FJ119" s="274"/>
      <c r="FK119" s="275"/>
      <c r="FL119" s="276"/>
      <c r="FM119" s="274"/>
      <c r="FN119" s="274"/>
      <c r="FO119" s="277"/>
      <c r="FP119" s="364" t="s">
        <v>91</v>
      </c>
      <c r="FQ119" s="365"/>
    </row>
    <row r="120" spans="1:176" ht="9" customHeight="1" x14ac:dyDescent="0.15">
      <c r="A120" s="383"/>
      <c r="B120" s="383"/>
      <c r="C120" s="410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2"/>
      <c r="W120" s="408"/>
      <c r="X120" s="408"/>
      <c r="Y120" s="408"/>
      <c r="Z120" s="408"/>
      <c r="AA120" s="408"/>
      <c r="AB120" s="408"/>
      <c r="AC120" s="408"/>
      <c r="AD120" s="409"/>
      <c r="AE120" s="274"/>
      <c r="AF120" s="274"/>
      <c r="AG120" s="274"/>
      <c r="AH120" s="274"/>
      <c r="AI120" s="274"/>
      <c r="AJ120" s="274"/>
      <c r="AK120" s="274"/>
      <c r="AL120" s="274"/>
      <c r="AM120" s="275"/>
      <c r="AN120" s="276"/>
      <c r="AO120" s="274"/>
      <c r="AP120" s="274"/>
      <c r="AQ120" s="274"/>
      <c r="AR120" s="274"/>
      <c r="AS120" s="277"/>
      <c r="AT120" s="326"/>
      <c r="AU120" s="327"/>
      <c r="AV120" s="327"/>
      <c r="AW120" s="328"/>
      <c r="AY120" s="383"/>
      <c r="AZ120" s="383"/>
      <c r="BA120" s="383"/>
      <c r="BB120" s="383"/>
      <c r="BC120" s="380"/>
      <c r="BD120" s="381"/>
      <c r="BE120" s="381"/>
      <c r="BF120" s="381"/>
      <c r="BG120" s="381"/>
      <c r="BH120" s="381"/>
      <c r="BI120" s="381"/>
      <c r="BJ120" s="381"/>
      <c r="BK120" s="381"/>
      <c r="BL120" s="381"/>
      <c r="BM120" s="381"/>
      <c r="BN120" s="381"/>
      <c r="BO120" s="381"/>
      <c r="BP120" s="381"/>
      <c r="BQ120" s="381"/>
      <c r="BR120" s="381"/>
      <c r="BS120" s="381"/>
      <c r="BT120" s="381"/>
      <c r="BU120" s="381"/>
      <c r="BV120" s="381"/>
      <c r="BW120" s="381"/>
      <c r="BX120" s="381"/>
      <c r="BY120" s="381"/>
      <c r="BZ120" s="381"/>
      <c r="CA120" s="381"/>
      <c r="CB120" s="381"/>
      <c r="CC120" s="382"/>
      <c r="CD120" s="408"/>
      <c r="CE120" s="408"/>
      <c r="CF120" s="408"/>
      <c r="CG120" s="408"/>
      <c r="CH120" s="408"/>
      <c r="CI120" s="408"/>
      <c r="CJ120" s="408"/>
      <c r="CK120" s="408"/>
      <c r="CL120" s="408"/>
      <c r="CM120" s="408"/>
      <c r="CN120" s="408"/>
      <c r="CO120" s="409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5"/>
      <c r="CZ120" s="276"/>
      <c r="DA120" s="274"/>
      <c r="DB120" s="274"/>
      <c r="DC120" s="274"/>
      <c r="DD120" s="274"/>
      <c r="DE120" s="274"/>
      <c r="DF120" s="274"/>
      <c r="DG120" s="274"/>
      <c r="DH120" s="277"/>
      <c r="DI120" s="326"/>
      <c r="DJ120" s="327"/>
      <c r="DK120" s="327"/>
      <c r="DL120" s="327"/>
      <c r="DM120" s="328"/>
      <c r="DO120" s="383"/>
      <c r="DP120" s="383"/>
      <c r="DQ120" s="383"/>
      <c r="DR120" s="383"/>
      <c r="DS120" s="383"/>
      <c r="DT120" s="383"/>
      <c r="DU120" s="380"/>
      <c r="DV120" s="381"/>
      <c r="DW120" s="381"/>
      <c r="DX120" s="381"/>
      <c r="DY120" s="381"/>
      <c r="DZ120" s="381"/>
      <c r="EA120" s="381"/>
      <c r="EB120" s="381"/>
      <c r="EC120" s="381"/>
      <c r="ED120" s="381"/>
      <c r="EE120" s="381"/>
      <c r="EF120" s="381"/>
      <c r="EG120" s="381"/>
      <c r="EH120" s="381"/>
      <c r="EI120" s="381"/>
      <c r="EJ120" s="381"/>
      <c r="EK120" s="381"/>
      <c r="EL120" s="381"/>
      <c r="EM120" s="381"/>
      <c r="EN120" s="381"/>
      <c r="EO120" s="381"/>
      <c r="EP120" s="381"/>
      <c r="EQ120" s="381"/>
      <c r="ER120" s="381"/>
      <c r="ES120" s="381"/>
      <c r="ET120" s="382"/>
      <c r="EU120" s="372"/>
      <c r="EV120" s="372"/>
      <c r="EW120" s="372"/>
      <c r="EX120" s="372"/>
      <c r="EY120" s="372"/>
      <c r="EZ120" s="372"/>
      <c r="FA120" s="372"/>
      <c r="FB120" s="372"/>
      <c r="FC120" s="372"/>
      <c r="FD120" s="372"/>
      <c r="FE120" s="373"/>
      <c r="FF120" s="274"/>
      <c r="FG120" s="274"/>
      <c r="FH120" s="274"/>
      <c r="FI120" s="274"/>
      <c r="FJ120" s="274"/>
      <c r="FK120" s="275"/>
      <c r="FL120" s="276"/>
      <c r="FM120" s="274"/>
      <c r="FN120" s="274"/>
      <c r="FO120" s="277"/>
      <c r="FP120" s="366"/>
      <c r="FQ120" s="367"/>
    </row>
    <row r="121" spans="1:176" ht="7.5" customHeight="1" x14ac:dyDescent="0.15">
      <c r="A121" s="383"/>
      <c r="B121" s="383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3" t="s">
        <v>37</v>
      </c>
      <c r="W121" s="414"/>
      <c r="X121" s="414"/>
      <c r="Y121" s="414"/>
      <c r="Z121" s="414"/>
      <c r="AA121" s="414"/>
      <c r="AB121" s="414"/>
      <c r="AC121" s="414"/>
      <c r="AD121" s="415"/>
      <c r="AE121" s="274"/>
      <c r="AF121" s="274"/>
      <c r="AG121" s="274"/>
      <c r="AH121" s="274"/>
      <c r="AI121" s="274"/>
      <c r="AJ121" s="274"/>
      <c r="AK121" s="274"/>
      <c r="AL121" s="274"/>
      <c r="AM121" s="275"/>
      <c r="AN121" s="276"/>
      <c r="AO121" s="274"/>
      <c r="AP121" s="274"/>
      <c r="AQ121" s="274"/>
      <c r="AR121" s="274"/>
      <c r="AS121" s="277"/>
      <c r="AT121" s="27" t="s">
        <v>37</v>
      </c>
      <c r="AU121" s="28"/>
      <c r="AV121" s="28"/>
      <c r="AW121" s="29"/>
      <c r="AY121" s="383"/>
      <c r="AZ121" s="383"/>
      <c r="BA121" s="383"/>
      <c r="BB121" s="383"/>
      <c r="BC121" s="374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5"/>
      <c r="CC121" s="376"/>
      <c r="CD121" s="368" t="s">
        <v>37</v>
      </c>
      <c r="CE121" s="368"/>
      <c r="CF121" s="368"/>
      <c r="CG121" s="368"/>
      <c r="CH121" s="368"/>
      <c r="CI121" s="368"/>
      <c r="CJ121" s="368"/>
      <c r="CK121" s="368"/>
      <c r="CL121" s="368"/>
      <c r="CM121" s="368"/>
      <c r="CN121" s="368"/>
      <c r="CO121" s="369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5"/>
      <c r="CZ121" s="276"/>
      <c r="DA121" s="274"/>
      <c r="DB121" s="274"/>
      <c r="DC121" s="274"/>
      <c r="DD121" s="274"/>
      <c r="DE121" s="274"/>
      <c r="DF121" s="274"/>
      <c r="DG121" s="274"/>
      <c r="DH121" s="277"/>
      <c r="DI121" s="384" t="s">
        <v>37</v>
      </c>
      <c r="DJ121" s="155"/>
      <c r="DK121" s="155"/>
      <c r="DL121" s="155"/>
      <c r="DM121" s="155"/>
      <c r="DO121" s="383"/>
      <c r="DP121" s="383"/>
      <c r="DQ121" s="383"/>
      <c r="DR121" s="383"/>
      <c r="DS121" s="383"/>
      <c r="DT121" s="383"/>
      <c r="DU121" s="374"/>
      <c r="DV121" s="375"/>
      <c r="DW121" s="375"/>
      <c r="DX121" s="375"/>
      <c r="DY121" s="375"/>
      <c r="DZ121" s="375"/>
      <c r="EA121" s="375"/>
      <c r="EB121" s="375"/>
      <c r="EC121" s="375"/>
      <c r="ED121" s="375"/>
      <c r="EE121" s="375"/>
      <c r="EF121" s="375"/>
      <c r="EG121" s="375"/>
      <c r="EH121" s="375"/>
      <c r="EI121" s="375"/>
      <c r="EJ121" s="375"/>
      <c r="EK121" s="375"/>
      <c r="EL121" s="375"/>
      <c r="EM121" s="375"/>
      <c r="EN121" s="375"/>
      <c r="EO121" s="375"/>
      <c r="EP121" s="375"/>
      <c r="EQ121" s="375"/>
      <c r="ER121" s="375"/>
      <c r="ES121" s="375"/>
      <c r="ET121" s="376"/>
      <c r="EU121" s="368" t="s">
        <v>37</v>
      </c>
      <c r="EV121" s="368"/>
      <c r="EW121" s="368"/>
      <c r="EX121" s="368"/>
      <c r="EY121" s="368"/>
      <c r="EZ121" s="368"/>
      <c r="FA121" s="368"/>
      <c r="FB121" s="368"/>
      <c r="FC121" s="368"/>
      <c r="FD121" s="368"/>
      <c r="FE121" s="369"/>
      <c r="FF121" s="274"/>
      <c r="FG121" s="274"/>
      <c r="FH121" s="274"/>
      <c r="FI121" s="274"/>
      <c r="FJ121" s="274"/>
      <c r="FK121" s="275"/>
      <c r="FL121" s="276"/>
      <c r="FM121" s="274"/>
      <c r="FN121" s="274"/>
      <c r="FO121" s="277"/>
      <c r="FP121" s="385" t="s">
        <v>37</v>
      </c>
      <c r="FQ121" s="386"/>
    </row>
    <row r="122" spans="1:176" ht="4.5" customHeight="1" x14ac:dyDescent="0.15">
      <c r="A122" s="383"/>
      <c r="B122" s="383"/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1"/>
      <c r="W122" s="406"/>
      <c r="X122" s="406"/>
      <c r="Y122" s="406"/>
      <c r="Z122" s="406"/>
      <c r="AA122" s="406"/>
      <c r="AB122" s="406"/>
      <c r="AC122" s="406"/>
      <c r="AD122" s="407"/>
      <c r="AE122" s="274"/>
      <c r="AF122" s="274"/>
      <c r="AG122" s="274"/>
      <c r="AH122" s="274"/>
      <c r="AI122" s="274"/>
      <c r="AJ122" s="274"/>
      <c r="AK122" s="274"/>
      <c r="AL122" s="274"/>
      <c r="AM122" s="275"/>
      <c r="AN122" s="265"/>
      <c r="AO122" s="266"/>
      <c r="AP122" s="266"/>
      <c r="AQ122" s="266"/>
      <c r="AR122" s="266"/>
      <c r="AS122" s="267"/>
      <c r="AT122" s="323" t="s">
        <v>91</v>
      </c>
      <c r="AU122" s="324"/>
      <c r="AV122" s="324"/>
      <c r="AW122" s="325"/>
      <c r="AY122" s="383"/>
      <c r="AZ122" s="383"/>
      <c r="BA122" s="383"/>
      <c r="BB122" s="383"/>
      <c r="BC122" s="377"/>
      <c r="BD122" s="378"/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378"/>
      <c r="BU122" s="378"/>
      <c r="BV122" s="378"/>
      <c r="BW122" s="378"/>
      <c r="BX122" s="378"/>
      <c r="BY122" s="378"/>
      <c r="BZ122" s="378"/>
      <c r="CA122" s="378"/>
      <c r="CB122" s="378"/>
      <c r="CC122" s="379"/>
      <c r="CD122" s="406"/>
      <c r="CE122" s="406"/>
      <c r="CF122" s="406"/>
      <c r="CG122" s="406"/>
      <c r="CH122" s="406"/>
      <c r="CI122" s="406"/>
      <c r="CJ122" s="406"/>
      <c r="CK122" s="406"/>
      <c r="CL122" s="406"/>
      <c r="CM122" s="406"/>
      <c r="CN122" s="406"/>
      <c r="CO122" s="407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5"/>
      <c r="CZ122" s="265"/>
      <c r="DA122" s="266"/>
      <c r="DB122" s="266"/>
      <c r="DC122" s="266"/>
      <c r="DD122" s="266"/>
      <c r="DE122" s="266"/>
      <c r="DF122" s="266"/>
      <c r="DG122" s="266"/>
      <c r="DH122" s="267"/>
      <c r="DI122" s="323" t="s">
        <v>91</v>
      </c>
      <c r="DJ122" s="324"/>
      <c r="DK122" s="324"/>
      <c r="DL122" s="324"/>
      <c r="DM122" s="325"/>
      <c r="DO122" s="383"/>
      <c r="DP122" s="383"/>
      <c r="DQ122" s="383"/>
      <c r="DR122" s="383"/>
      <c r="DS122" s="383"/>
      <c r="DT122" s="383"/>
      <c r="DU122" s="377"/>
      <c r="DV122" s="378"/>
      <c r="DW122" s="378"/>
      <c r="DX122" s="378"/>
      <c r="DY122" s="378"/>
      <c r="DZ122" s="378"/>
      <c r="EA122" s="378"/>
      <c r="EB122" s="378"/>
      <c r="EC122" s="378"/>
      <c r="ED122" s="378"/>
      <c r="EE122" s="378"/>
      <c r="EF122" s="378"/>
      <c r="EG122" s="378"/>
      <c r="EH122" s="378"/>
      <c r="EI122" s="378"/>
      <c r="EJ122" s="378"/>
      <c r="EK122" s="378"/>
      <c r="EL122" s="378"/>
      <c r="EM122" s="378"/>
      <c r="EN122" s="378"/>
      <c r="EO122" s="378"/>
      <c r="EP122" s="378"/>
      <c r="EQ122" s="378"/>
      <c r="ER122" s="378"/>
      <c r="ES122" s="378"/>
      <c r="ET122" s="379"/>
      <c r="EU122" s="370"/>
      <c r="EV122" s="370"/>
      <c r="EW122" s="370"/>
      <c r="EX122" s="370"/>
      <c r="EY122" s="370"/>
      <c r="EZ122" s="370"/>
      <c r="FA122" s="370"/>
      <c r="FB122" s="370"/>
      <c r="FC122" s="370"/>
      <c r="FD122" s="370"/>
      <c r="FE122" s="371"/>
      <c r="FF122" s="274"/>
      <c r="FG122" s="274"/>
      <c r="FH122" s="274"/>
      <c r="FI122" s="274"/>
      <c r="FJ122" s="274"/>
      <c r="FK122" s="275"/>
      <c r="FL122" s="265"/>
      <c r="FM122" s="266"/>
      <c r="FN122" s="266"/>
      <c r="FO122" s="267"/>
      <c r="FP122" s="364" t="s">
        <v>91</v>
      </c>
      <c r="FQ122" s="365"/>
    </row>
    <row r="123" spans="1:176" ht="9" customHeight="1" thickBot="1" x14ac:dyDescent="0.2">
      <c r="A123" s="383"/>
      <c r="B123" s="383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2"/>
      <c r="W123" s="408"/>
      <c r="X123" s="408"/>
      <c r="Y123" s="408"/>
      <c r="Z123" s="408"/>
      <c r="AA123" s="408"/>
      <c r="AB123" s="408"/>
      <c r="AC123" s="408"/>
      <c r="AD123" s="409"/>
      <c r="AE123" s="274"/>
      <c r="AF123" s="274"/>
      <c r="AG123" s="274"/>
      <c r="AH123" s="274"/>
      <c r="AI123" s="274"/>
      <c r="AJ123" s="274"/>
      <c r="AK123" s="274"/>
      <c r="AL123" s="274"/>
      <c r="AM123" s="275"/>
      <c r="AN123" s="278"/>
      <c r="AO123" s="279"/>
      <c r="AP123" s="279"/>
      <c r="AQ123" s="279"/>
      <c r="AR123" s="279"/>
      <c r="AS123" s="280"/>
      <c r="AT123" s="326"/>
      <c r="AU123" s="327"/>
      <c r="AV123" s="327"/>
      <c r="AW123" s="328"/>
      <c r="AY123" s="383"/>
      <c r="AZ123" s="383"/>
      <c r="BA123" s="383"/>
      <c r="BB123" s="383"/>
      <c r="BC123" s="380"/>
      <c r="BD123" s="381"/>
      <c r="BE123" s="381"/>
      <c r="BF123" s="381"/>
      <c r="BG123" s="381"/>
      <c r="BH123" s="381"/>
      <c r="BI123" s="381"/>
      <c r="BJ123" s="381"/>
      <c r="BK123" s="381"/>
      <c r="BL123" s="381"/>
      <c r="BM123" s="381"/>
      <c r="BN123" s="381"/>
      <c r="BO123" s="381"/>
      <c r="BP123" s="381"/>
      <c r="BQ123" s="381"/>
      <c r="BR123" s="381"/>
      <c r="BS123" s="381"/>
      <c r="BT123" s="381"/>
      <c r="BU123" s="381"/>
      <c r="BV123" s="381"/>
      <c r="BW123" s="381"/>
      <c r="BX123" s="381"/>
      <c r="BY123" s="381"/>
      <c r="BZ123" s="381"/>
      <c r="CA123" s="381"/>
      <c r="CB123" s="381"/>
      <c r="CC123" s="382"/>
      <c r="CD123" s="408"/>
      <c r="CE123" s="408"/>
      <c r="CF123" s="408"/>
      <c r="CG123" s="408"/>
      <c r="CH123" s="408"/>
      <c r="CI123" s="408"/>
      <c r="CJ123" s="408"/>
      <c r="CK123" s="408"/>
      <c r="CL123" s="408"/>
      <c r="CM123" s="408"/>
      <c r="CN123" s="408"/>
      <c r="CO123" s="409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5"/>
      <c r="CZ123" s="278"/>
      <c r="DA123" s="279"/>
      <c r="DB123" s="279"/>
      <c r="DC123" s="279"/>
      <c r="DD123" s="279"/>
      <c r="DE123" s="279"/>
      <c r="DF123" s="279"/>
      <c r="DG123" s="279"/>
      <c r="DH123" s="280"/>
      <c r="DI123" s="326"/>
      <c r="DJ123" s="327"/>
      <c r="DK123" s="327"/>
      <c r="DL123" s="327"/>
      <c r="DM123" s="328"/>
      <c r="DO123" s="383"/>
      <c r="DP123" s="383"/>
      <c r="DQ123" s="383"/>
      <c r="DR123" s="383"/>
      <c r="DS123" s="383"/>
      <c r="DT123" s="383"/>
      <c r="DU123" s="380"/>
      <c r="DV123" s="381"/>
      <c r="DW123" s="381"/>
      <c r="DX123" s="381"/>
      <c r="DY123" s="381"/>
      <c r="DZ123" s="381"/>
      <c r="EA123" s="381"/>
      <c r="EB123" s="381"/>
      <c r="EC123" s="381"/>
      <c r="ED123" s="381"/>
      <c r="EE123" s="381"/>
      <c r="EF123" s="381"/>
      <c r="EG123" s="381"/>
      <c r="EH123" s="381"/>
      <c r="EI123" s="381"/>
      <c r="EJ123" s="381"/>
      <c r="EK123" s="381"/>
      <c r="EL123" s="381"/>
      <c r="EM123" s="381"/>
      <c r="EN123" s="381"/>
      <c r="EO123" s="381"/>
      <c r="EP123" s="381"/>
      <c r="EQ123" s="381"/>
      <c r="ER123" s="381"/>
      <c r="ES123" s="381"/>
      <c r="ET123" s="382"/>
      <c r="EU123" s="372"/>
      <c r="EV123" s="372"/>
      <c r="EW123" s="372"/>
      <c r="EX123" s="372"/>
      <c r="EY123" s="372"/>
      <c r="EZ123" s="372"/>
      <c r="FA123" s="372"/>
      <c r="FB123" s="372"/>
      <c r="FC123" s="372"/>
      <c r="FD123" s="372"/>
      <c r="FE123" s="373"/>
      <c r="FF123" s="274"/>
      <c r="FG123" s="274"/>
      <c r="FH123" s="274"/>
      <c r="FI123" s="274"/>
      <c r="FJ123" s="274"/>
      <c r="FK123" s="275"/>
      <c r="FL123" s="278"/>
      <c r="FM123" s="279"/>
      <c r="FN123" s="279"/>
      <c r="FO123" s="280"/>
      <c r="FP123" s="366"/>
      <c r="FQ123" s="367"/>
    </row>
    <row r="124" spans="1:176" ht="3.75" customHeight="1" thickBot="1" x14ac:dyDescent="0.2"/>
    <row r="125" spans="1:176" ht="6" customHeight="1" x14ac:dyDescent="0.15">
      <c r="A125" s="431" t="s">
        <v>92</v>
      </c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1"/>
      <c r="AG125" s="431"/>
      <c r="AH125" s="431"/>
      <c r="AI125" s="431"/>
      <c r="AJ125" s="431"/>
      <c r="AK125" s="431"/>
      <c r="AL125" s="431"/>
      <c r="AM125" s="431"/>
      <c r="AN125" s="431"/>
      <c r="AO125" s="431"/>
      <c r="AP125" s="431"/>
      <c r="AQ125" s="431"/>
      <c r="AR125" s="431"/>
      <c r="AS125" s="431"/>
      <c r="AT125" s="431"/>
      <c r="AU125" s="431"/>
      <c r="AV125" s="431"/>
      <c r="AW125" s="431"/>
      <c r="AX125" s="431"/>
      <c r="AY125" s="431"/>
      <c r="AZ125" s="431"/>
      <c r="BA125" s="431"/>
      <c r="BB125" s="431"/>
      <c r="BC125" s="431"/>
      <c r="BD125" s="431"/>
      <c r="BE125" s="431"/>
      <c r="BF125" s="431"/>
      <c r="BG125" s="431"/>
      <c r="BH125" s="431"/>
      <c r="BI125" s="431"/>
      <c r="BJ125" s="431"/>
      <c r="BK125" s="431"/>
      <c r="BL125" s="431"/>
      <c r="BM125" s="431"/>
      <c r="BN125" s="431"/>
      <c r="BO125" s="431"/>
      <c r="DM125" s="268" t="s">
        <v>133</v>
      </c>
      <c r="DN125" s="269"/>
      <c r="DO125" s="269"/>
      <c r="DP125" s="269"/>
      <c r="DQ125" s="269"/>
      <c r="DR125" s="269"/>
      <c r="DS125" s="269"/>
      <c r="DT125" s="269"/>
      <c r="DU125" s="269"/>
      <c r="DV125" s="269"/>
      <c r="DW125" s="269"/>
      <c r="DX125" s="269"/>
      <c r="DY125" s="269"/>
      <c r="DZ125" s="269"/>
      <c r="EA125" s="269"/>
      <c r="EB125" s="269"/>
      <c r="EC125" s="269"/>
      <c r="ED125" s="269"/>
      <c r="EE125" s="269"/>
      <c r="EF125" s="269"/>
      <c r="EG125" s="269"/>
      <c r="EH125" s="269"/>
      <c r="EI125" s="269"/>
      <c r="EJ125" s="269"/>
      <c r="EK125" s="268" t="s">
        <v>134</v>
      </c>
      <c r="EL125" s="269"/>
      <c r="EM125" s="269"/>
      <c r="EN125" s="269"/>
      <c r="EO125" s="269"/>
      <c r="EP125" s="269"/>
      <c r="EQ125" s="269"/>
      <c r="ER125" s="269"/>
      <c r="ES125" s="269"/>
      <c r="ET125" s="269"/>
      <c r="EU125" s="269"/>
      <c r="EV125" s="269"/>
      <c r="EW125" s="269"/>
      <c r="EX125" s="269"/>
      <c r="EY125" s="269"/>
      <c r="EZ125" s="269"/>
      <c r="FA125" s="269"/>
      <c r="FB125" s="269"/>
      <c r="FC125" s="269"/>
      <c r="FD125" s="270"/>
      <c r="FE125" s="262"/>
      <c r="FF125" s="263"/>
      <c r="FG125" s="263"/>
      <c r="FH125" s="263"/>
      <c r="FI125" s="263"/>
      <c r="FJ125" s="263"/>
      <c r="FK125" s="263"/>
      <c r="FL125" s="263"/>
      <c r="FM125" s="263"/>
      <c r="FN125" s="263"/>
      <c r="FO125" s="264"/>
      <c r="FP125" s="6"/>
      <c r="FQ125" s="6"/>
      <c r="FR125" s="6"/>
      <c r="FS125" s="7"/>
      <c r="FT125" s="7"/>
    </row>
    <row r="126" spans="1:176" ht="6" customHeight="1" thickBot="1" x14ac:dyDescent="0.2">
      <c r="A126" s="431"/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1"/>
      <c r="AG126" s="431"/>
      <c r="AH126" s="431"/>
      <c r="AI126" s="431"/>
      <c r="AJ126" s="431"/>
      <c r="AK126" s="431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431"/>
      <c r="BB126" s="431"/>
      <c r="BC126" s="431"/>
      <c r="BD126" s="431"/>
      <c r="BE126" s="431"/>
      <c r="BF126" s="431"/>
      <c r="BG126" s="431"/>
      <c r="BH126" s="431"/>
      <c r="BI126" s="431"/>
      <c r="BJ126" s="431"/>
      <c r="BK126" s="431"/>
      <c r="BL126" s="431"/>
      <c r="BM126" s="431"/>
      <c r="BN126" s="431"/>
      <c r="BO126" s="431"/>
      <c r="DM126" s="271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1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3"/>
      <c r="FE126" s="265"/>
      <c r="FF126" s="266"/>
      <c r="FG126" s="266"/>
      <c r="FH126" s="266"/>
      <c r="FI126" s="266"/>
      <c r="FJ126" s="266"/>
      <c r="FK126" s="266"/>
      <c r="FL126" s="266"/>
      <c r="FM126" s="266"/>
      <c r="FN126" s="266"/>
      <c r="FO126" s="267"/>
      <c r="FP126" s="6"/>
      <c r="FQ126" s="6"/>
      <c r="FR126" s="6"/>
      <c r="FS126" s="7"/>
      <c r="FT126" s="7"/>
    </row>
    <row r="127" spans="1:176" ht="6" customHeight="1" thickBot="1" x14ac:dyDescent="0.2">
      <c r="A127" s="431"/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1"/>
      <c r="AK127" s="431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431"/>
      <c r="BB127" s="431"/>
      <c r="BC127" s="431"/>
      <c r="BD127" s="431"/>
      <c r="BE127" s="431"/>
      <c r="BF127" s="431"/>
      <c r="BG127" s="431"/>
      <c r="BH127" s="431"/>
      <c r="BI127" s="431"/>
      <c r="BJ127" s="431"/>
      <c r="BK127" s="431"/>
      <c r="BL127" s="431"/>
      <c r="BM127" s="431"/>
      <c r="BN127" s="431"/>
      <c r="BO127" s="431"/>
      <c r="DC127" s="219" t="s">
        <v>93</v>
      </c>
      <c r="DD127" s="90"/>
      <c r="DE127" s="90"/>
      <c r="DF127" s="90"/>
      <c r="DG127" s="90"/>
      <c r="DH127" s="90"/>
      <c r="DI127" s="90"/>
      <c r="DJ127" s="90"/>
      <c r="DK127" s="90"/>
      <c r="DL127" s="220"/>
      <c r="DM127" s="224"/>
      <c r="DN127" s="225"/>
      <c r="DO127" s="225"/>
      <c r="DP127" s="225"/>
      <c r="DQ127" s="225"/>
      <c r="DR127" s="225"/>
      <c r="DS127" s="225"/>
      <c r="DT127" s="225"/>
      <c r="DU127" s="225"/>
      <c r="DV127" s="225"/>
      <c r="DW127" s="225"/>
      <c r="DX127" s="225"/>
      <c r="DY127" s="225"/>
      <c r="DZ127" s="225"/>
      <c r="EA127" s="225"/>
      <c r="EB127" s="225"/>
      <c r="EC127" s="225"/>
      <c r="ED127" s="225"/>
      <c r="EE127" s="225"/>
      <c r="EF127" s="225"/>
      <c r="EG127" s="225"/>
      <c r="EH127" s="215" t="s">
        <v>37</v>
      </c>
      <c r="EI127" s="215"/>
      <c r="EJ127" s="215"/>
      <c r="EK127" s="224"/>
      <c r="EL127" s="225"/>
      <c r="EM127" s="225"/>
      <c r="EN127" s="225"/>
      <c r="EO127" s="225"/>
      <c r="EP127" s="225"/>
      <c r="EQ127" s="225"/>
      <c r="ER127" s="225"/>
      <c r="ES127" s="225"/>
      <c r="ET127" s="225"/>
      <c r="EU127" s="225"/>
      <c r="EV127" s="225"/>
      <c r="EW127" s="225"/>
      <c r="EX127" s="225"/>
      <c r="EY127" s="225"/>
      <c r="EZ127" s="225"/>
      <c r="FA127" s="225"/>
      <c r="FB127" s="215" t="s">
        <v>37</v>
      </c>
      <c r="FC127" s="215"/>
      <c r="FD127" s="216"/>
      <c r="FE127" s="283"/>
      <c r="FF127" s="284"/>
      <c r="FG127" s="284"/>
      <c r="FH127" s="284"/>
      <c r="FI127" s="284"/>
      <c r="FJ127" s="284"/>
      <c r="FK127" s="284"/>
      <c r="FL127" s="284"/>
      <c r="FM127" s="285"/>
      <c r="FN127" s="281" t="s">
        <v>37</v>
      </c>
      <c r="FO127" s="282"/>
      <c r="FP127" s="22"/>
      <c r="FQ127" s="21"/>
      <c r="FR127" s="21"/>
      <c r="FS127" s="7"/>
      <c r="FT127" s="7"/>
    </row>
    <row r="128" spans="1:176" ht="6" customHeight="1" thickBot="1" x14ac:dyDescent="0.2">
      <c r="A128" s="431"/>
      <c r="B128" s="431"/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1"/>
      <c r="AG128" s="431"/>
      <c r="AH128" s="431"/>
      <c r="AI128" s="431"/>
      <c r="AJ128" s="431"/>
      <c r="AK128" s="431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1"/>
      <c r="BB128" s="431"/>
      <c r="BC128" s="431"/>
      <c r="BD128" s="431"/>
      <c r="BE128" s="431"/>
      <c r="BF128" s="431"/>
      <c r="BG128" s="431"/>
      <c r="BH128" s="431"/>
      <c r="BI128" s="431"/>
      <c r="BJ128" s="431"/>
      <c r="BK128" s="431"/>
      <c r="BL128" s="431"/>
      <c r="BM128" s="431"/>
      <c r="BN128" s="431"/>
      <c r="BO128" s="431"/>
      <c r="DC128" s="221"/>
      <c r="DD128" s="94"/>
      <c r="DE128" s="94"/>
      <c r="DF128" s="94"/>
      <c r="DG128" s="94"/>
      <c r="DH128" s="94"/>
      <c r="DI128" s="94"/>
      <c r="DJ128" s="94"/>
      <c r="DK128" s="94"/>
      <c r="DL128" s="222"/>
      <c r="DM128" s="226"/>
      <c r="DN128" s="227"/>
      <c r="DO128" s="227"/>
      <c r="DP128" s="227"/>
      <c r="DQ128" s="227"/>
      <c r="DR128" s="227"/>
      <c r="DS128" s="227"/>
      <c r="DT128" s="227"/>
      <c r="DU128" s="227"/>
      <c r="DV128" s="227"/>
      <c r="DW128" s="227"/>
      <c r="DX128" s="227"/>
      <c r="DY128" s="227"/>
      <c r="DZ128" s="227"/>
      <c r="EA128" s="227"/>
      <c r="EB128" s="227"/>
      <c r="EC128" s="227"/>
      <c r="ED128" s="227"/>
      <c r="EE128" s="227"/>
      <c r="EF128" s="227"/>
      <c r="EG128" s="227"/>
      <c r="EH128" s="217"/>
      <c r="EI128" s="217"/>
      <c r="EJ128" s="217"/>
      <c r="EK128" s="226"/>
      <c r="EL128" s="227"/>
      <c r="EM128" s="227"/>
      <c r="EN128" s="227"/>
      <c r="EO128" s="227"/>
      <c r="EP128" s="227"/>
      <c r="EQ128" s="227"/>
      <c r="ER128" s="227"/>
      <c r="ES128" s="227"/>
      <c r="ET128" s="227"/>
      <c r="EU128" s="227"/>
      <c r="EV128" s="227"/>
      <c r="EW128" s="227"/>
      <c r="EX128" s="227"/>
      <c r="EY128" s="227"/>
      <c r="EZ128" s="227"/>
      <c r="FA128" s="227"/>
      <c r="FB128" s="217"/>
      <c r="FC128" s="217"/>
      <c r="FD128" s="218"/>
      <c r="FE128" s="283"/>
      <c r="FF128" s="284"/>
      <c r="FG128" s="284"/>
      <c r="FH128" s="284"/>
      <c r="FI128" s="284"/>
      <c r="FJ128" s="284"/>
      <c r="FK128" s="284"/>
      <c r="FL128" s="284"/>
      <c r="FM128" s="285"/>
      <c r="FN128" s="281"/>
      <c r="FO128" s="282"/>
      <c r="FP128" s="22"/>
      <c r="FQ128" s="21"/>
      <c r="FR128" s="21"/>
      <c r="FS128" s="7"/>
      <c r="FT128" s="7"/>
    </row>
    <row r="129" spans="1:176" ht="6" customHeight="1" thickBot="1" x14ac:dyDescent="0.2">
      <c r="DC129" s="219" t="s">
        <v>94</v>
      </c>
      <c r="DD129" s="90"/>
      <c r="DE129" s="90"/>
      <c r="DF129" s="90"/>
      <c r="DG129" s="90"/>
      <c r="DH129" s="90"/>
      <c r="DI129" s="90"/>
      <c r="DJ129" s="90"/>
      <c r="DK129" s="90"/>
      <c r="DL129" s="220"/>
      <c r="DM129" s="224"/>
      <c r="DN129" s="225"/>
      <c r="DO129" s="225"/>
      <c r="DP129" s="225"/>
      <c r="DQ129" s="225"/>
      <c r="DR129" s="225"/>
      <c r="DS129" s="225"/>
      <c r="DT129" s="225"/>
      <c r="DU129" s="225"/>
      <c r="DV129" s="225"/>
      <c r="DW129" s="225"/>
      <c r="DX129" s="225"/>
      <c r="DY129" s="225"/>
      <c r="DZ129" s="225"/>
      <c r="EA129" s="225"/>
      <c r="EB129" s="225"/>
      <c r="EC129" s="225"/>
      <c r="ED129" s="225"/>
      <c r="EE129" s="225"/>
      <c r="EF129" s="225"/>
      <c r="EG129" s="225"/>
      <c r="EH129" s="215" t="s">
        <v>37</v>
      </c>
      <c r="EI129" s="215"/>
      <c r="EJ129" s="215"/>
      <c r="EK129" s="224"/>
      <c r="EL129" s="225"/>
      <c r="EM129" s="225"/>
      <c r="EN129" s="225"/>
      <c r="EO129" s="225"/>
      <c r="EP129" s="225"/>
      <c r="EQ129" s="225"/>
      <c r="ER129" s="225"/>
      <c r="ES129" s="225"/>
      <c r="ET129" s="225"/>
      <c r="EU129" s="225"/>
      <c r="EV129" s="225"/>
      <c r="EW129" s="225"/>
      <c r="EX129" s="225"/>
      <c r="EY129" s="225"/>
      <c r="EZ129" s="225"/>
      <c r="FA129" s="225"/>
      <c r="FB129" s="215" t="s">
        <v>37</v>
      </c>
      <c r="FC129" s="215"/>
      <c r="FD129" s="216"/>
      <c r="FE129" s="283"/>
      <c r="FF129" s="284"/>
      <c r="FG129" s="284"/>
      <c r="FH129" s="284"/>
      <c r="FI129" s="284"/>
      <c r="FJ129" s="284"/>
      <c r="FK129" s="284"/>
      <c r="FL129" s="284"/>
      <c r="FM129" s="285"/>
      <c r="FN129" s="281" t="s">
        <v>37</v>
      </c>
      <c r="FO129" s="282"/>
      <c r="FP129" s="22"/>
      <c r="FQ129" s="21"/>
      <c r="FR129" s="21"/>
      <c r="FS129" s="7"/>
      <c r="FT129" s="7"/>
    </row>
    <row r="130" spans="1:176" ht="6" customHeight="1" thickBot="1" x14ac:dyDescent="0.2">
      <c r="C130" s="164" t="s">
        <v>95</v>
      </c>
      <c r="D130" s="164"/>
      <c r="E130" s="164"/>
      <c r="F130" s="164"/>
      <c r="G130" s="164"/>
      <c r="H130" s="432"/>
      <c r="I130" s="432"/>
      <c r="J130" s="432"/>
      <c r="K130" s="432"/>
      <c r="L130" s="432"/>
      <c r="M130" s="164" t="s">
        <v>56</v>
      </c>
      <c r="N130" s="164"/>
      <c r="O130" s="164"/>
      <c r="P130" s="164"/>
      <c r="Q130" s="432"/>
      <c r="R130" s="432"/>
      <c r="S130" s="432"/>
      <c r="T130" s="432"/>
      <c r="U130" s="164" t="s">
        <v>57</v>
      </c>
      <c r="V130" s="164"/>
      <c r="W130" s="164"/>
      <c r="X130" s="164"/>
      <c r="Y130" s="432"/>
      <c r="Z130" s="432"/>
      <c r="AA130" s="432"/>
      <c r="AB130" s="432"/>
      <c r="AC130" s="164" t="s">
        <v>58</v>
      </c>
      <c r="AD130" s="164"/>
      <c r="AE130" s="164"/>
      <c r="AU130" s="4"/>
      <c r="DC130" s="221"/>
      <c r="DD130" s="94"/>
      <c r="DE130" s="94"/>
      <c r="DF130" s="94"/>
      <c r="DG130" s="94"/>
      <c r="DH130" s="94"/>
      <c r="DI130" s="94"/>
      <c r="DJ130" s="94"/>
      <c r="DK130" s="94"/>
      <c r="DL130" s="222"/>
      <c r="DM130" s="226"/>
      <c r="DN130" s="227"/>
      <c r="DO130" s="227"/>
      <c r="DP130" s="227"/>
      <c r="DQ130" s="227"/>
      <c r="DR130" s="227"/>
      <c r="DS130" s="227"/>
      <c r="DT130" s="227"/>
      <c r="DU130" s="227"/>
      <c r="DV130" s="227"/>
      <c r="DW130" s="227"/>
      <c r="DX130" s="227"/>
      <c r="DY130" s="227"/>
      <c r="DZ130" s="227"/>
      <c r="EA130" s="227"/>
      <c r="EB130" s="227"/>
      <c r="EC130" s="227"/>
      <c r="ED130" s="227"/>
      <c r="EE130" s="227"/>
      <c r="EF130" s="227"/>
      <c r="EG130" s="227"/>
      <c r="EH130" s="217"/>
      <c r="EI130" s="217"/>
      <c r="EJ130" s="217"/>
      <c r="EK130" s="226"/>
      <c r="EL130" s="227"/>
      <c r="EM130" s="227"/>
      <c r="EN130" s="227"/>
      <c r="EO130" s="227"/>
      <c r="EP130" s="227"/>
      <c r="EQ130" s="227"/>
      <c r="ER130" s="227"/>
      <c r="ES130" s="227"/>
      <c r="ET130" s="227"/>
      <c r="EU130" s="227"/>
      <c r="EV130" s="227"/>
      <c r="EW130" s="227"/>
      <c r="EX130" s="227"/>
      <c r="EY130" s="227"/>
      <c r="EZ130" s="227"/>
      <c r="FA130" s="227"/>
      <c r="FB130" s="217"/>
      <c r="FC130" s="217"/>
      <c r="FD130" s="218"/>
      <c r="FE130" s="283"/>
      <c r="FF130" s="284"/>
      <c r="FG130" s="284"/>
      <c r="FH130" s="284"/>
      <c r="FI130" s="284"/>
      <c r="FJ130" s="284"/>
      <c r="FK130" s="284"/>
      <c r="FL130" s="284"/>
      <c r="FM130" s="285"/>
      <c r="FN130" s="281"/>
      <c r="FO130" s="282"/>
      <c r="FP130" s="22"/>
      <c r="FQ130" s="21"/>
      <c r="FR130" s="21"/>
      <c r="FS130" s="7"/>
      <c r="FT130" s="7"/>
    </row>
    <row r="131" spans="1:176" ht="6" customHeight="1" x14ac:dyDescent="0.15">
      <c r="C131" s="164"/>
      <c r="D131" s="164"/>
      <c r="E131" s="164"/>
      <c r="F131" s="164"/>
      <c r="G131" s="164"/>
      <c r="H131" s="432"/>
      <c r="I131" s="432"/>
      <c r="J131" s="432"/>
      <c r="K131" s="432"/>
      <c r="L131" s="432"/>
      <c r="M131" s="164"/>
      <c r="N131" s="164"/>
      <c r="O131" s="164"/>
      <c r="P131" s="164"/>
      <c r="Q131" s="432"/>
      <c r="R131" s="432"/>
      <c r="S131" s="432"/>
      <c r="T131" s="432"/>
      <c r="U131" s="164"/>
      <c r="V131" s="164"/>
      <c r="W131" s="164"/>
      <c r="X131" s="164"/>
      <c r="Y131" s="432"/>
      <c r="Z131" s="432"/>
      <c r="AA131" s="432"/>
      <c r="AB131" s="432"/>
      <c r="AC131" s="164"/>
      <c r="AD131" s="164"/>
      <c r="AE131" s="164"/>
      <c r="AU131" s="4"/>
      <c r="DC131" s="219" t="s">
        <v>96</v>
      </c>
      <c r="DD131" s="90"/>
      <c r="DE131" s="90"/>
      <c r="DF131" s="90"/>
      <c r="DG131" s="90"/>
      <c r="DH131" s="90"/>
      <c r="DI131" s="90"/>
      <c r="DJ131" s="90"/>
      <c r="DK131" s="90"/>
      <c r="DL131" s="220"/>
      <c r="DM131" s="224"/>
      <c r="DN131" s="225"/>
      <c r="DO131" s="225"/>
      <c r="DP131" s="225"/>
      <c r="DQ131" s="225"/>
      <c r="DR131" s="225"/>
      <c r="DS131" s="225"/>
      <c r="DT131" s="225"/>
      <c r="DU131" s="225"/>
      <c r="DV131" s="225"/>
      <c r="DW131" s="225"/>
      <c r="DX131" s="225"/>
      <c r="DY131" s="225"/>
      <c r="DZ131" s="225"/>
      <c r="EA131" s="225"/>
      <c r="EB131" s="225"/>
      <c r="EC131" s="225"/>
      <c r="ED131" s="225"/>
      <c r="EE131" s="225"/>
      <c r="EF131" s="225"/>
      <c r="EG131" s="225"/>
      <c r="EH131" s="215" t="s">
        <v>37</v>
      </c>
      <c r="EI131" s="215"/>
      <c r="EJ131" s="215"/>
      <c r="EK131" s="224"/>
      <c r="EL131" s="225"/>
      <c r="EM131" s="225"/>
      <c r="EN131" s="225"/>
      <c r="EO131" s="225"/>
      <c r="EP131" s="225"/>
      <c r="EQ131" s="225"/>
      <c r="ER131" s="225"/>
      <c r="ES131" s="225"/>
      <c r="ET131" s="225"/>
      <c r="EU131" s="225"/>
      <c r="EV131" s="225"/>
      <c r="EW131" s="225"/>
      <c r="EX131" s="225"/>
      <c r="EY131" s="225"/>
      <c r="EZ131" s="225"/>
      <c r="FA131" s="225"/>
      <c r="FB131" s="215" t="s">
        <v>37</v>
      </c>
      <c r="FC131" s="215"/>
      <c r="FD131" s="216"/>
      <c r="FE131" s="419"/>
      <c r="FF131" s="420"/>
      <c r="FG131" s="420"/>
      <c r="FH131" s="420"/>
      <c r="FI131" s="420"/>
      <c r="FJ131" s="420"/>
      <c r="FK131" s="420"/>
      <c r="FL131" s="420"/>
      <c r="FM131" s="421"/>
      <c r="FN131" s="425" t="s">
        <v>37</v>
      </c>
      <c r="FO131" s="426"/>
      <c r="FP131" s="22"/>
      <c r="FQ131" s="21"/>
      <c r="FR131" s="21"/>
      <c r="FS131" s="7"/>
      <c r="FT131" s="7"/>
    </row>
    <row r="132" spans="1:176" ht="6" customHeight="1" thickBot="1" x14ac:dyDescent="0.2">
      <c r="AF132" s="416" t="s">
        <v>97</v>
      </c>
      <c r="AG132" s="416"/>
      <c r="AH132" s="416"/>
      <c r="AI132" s="416"/>
      <c r="AJ132" s="416"/>
      <c r="AK132" s="416"/>
      <c r="AL132" s="416"/>
      <c r="AM132" s="416"/>
      <c r="AN132" s="416"/>
      <c r="AO132" s="416"/>
      <c r="AP132" s="416"/>
      <c r="AQ132" s="416"/>
      <c r="AR132" s="416"/>
      <c r="AS132" s="416"/>
      <c r="AT132" s="416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R132" s="416" t="s">
        <v>98</v>
      </c>
      <c r="CS132" s="416"/>
      <c r="CT132" s="416"/>
      <c r="CU132" s="416"/>
      <c r="CV132" s="416"/>
      <c r="CW132" s="416"/>
      <c r="DC132" s="221"/>
      <c r="DD132" s="94"/>
      <c r="DE132" s="94"/>
      <c r="DF132" s="94"/>
      <c r="DG132" s="94"/>
      <c r="DH132" s="94"/>
      <c r="DI132" s="94"/>
      <c r="DJ132" s="94"/>
      <c r="DK132" s="94"/>
      <c r="DL132" s="222"/>
      <c r="DM132" s="226"/>
      <c r="DN132" s="227"/>
      <c r="DO132" s="227"/>
      <c r="DP132" s="227"/>
      <c r="DQ132" s="227"/>
      <c r="DR132" s="227"/>
      <c r="DS132" s="227"/>
      <c r="DT132" s="227"/>
      <c r="DU132" s="227"/>
      <c r="DV132" s="227"/>
      <c r="DW132" s="227"/>
      <c r="DX132" s="227"/>
      <c r="DY132" s="227"/>
      <c r="DZ132" s="227"/>
      <c r="EA132" s="227"/>
      <c r="EB132" s="227"/>
      <c r="EC132" s="227"/>
      <c r="ED132" s="227"/>
      <c r="EE132" s="227"/>
      <c r="EF132" s="227"/>
      <c r="EG132" s="227"/>
      <c r="EH132" s="217"/>
      <c r="EI132" s="217"/>
      <c r="EJ132" s="217"/>
      <c r="EK132" s="226"/>
      <c r="EL132" s="227"/>
      <c r="EM132" s="227"/>
      <c r="EN132" s="227"/>
      <c r="EO132" s="227"/>
      <c r="EP132" s="227"/>
      <c r="EQ132" s="227"/>
      <c r="ER132" s="227"/>
      <c r="ES132" s="227"/>
      <c r="ET132" s="227"/>
      <c r="EU132" s="227"/>
      <c r="EV132" s="227"/>
      <c r="EW132" s="227"/>
      <c r="EX132" s="227"/>
      <c r="EY132" s="227"/>
      <c r="EZ132" s="227"/>
      <c r="FA132" s="227"/>
      <c r="FB132" s="217"/>
      <c r="FC132" s="217"/>
      <c r="FD132" s="218"/>
      <c r="FE132" s="422"/>
      <c r="FF132" s="423"/>
      <c r="FG132" s="423"/>
      <c r="FH132" s="423"/>
      <c r="FI132" s="423"/>
      <c r="FJ132" s="423"/>
      <c r="FK132" s="423"/>
      <c r="FL132" s="423"/>
      <c r="FM132" s="424"/>
      <c r="FN132" s="427"/>
      <c r="FO132" s="428"/>
      <c r="FP132" s="22"/>
      <c r="FQ132" s="21"/>
      <c r="FR132" s="21"/>
      <c r="FS132" s="7"/>
      <c r="FT132" s="7"/>
    </row>
    <row r="133" spans="1:176" ht="6" customHeight="1" x14ac:dyDescent="0.15">
      <c r="AF133" s="416"/>
      <c r="AG133" s="416"/>
      <c r="AH133" s="416"/>
      <c r="AI133" s="416"/>
      <c r="AJ133" s="416"/>
      <c r="AK133" s="416"/>
      <c r="AL133" s="416"/>
      <c r="AM133" s="416"/>
      <c r="AN133" s="416"/>
      <c r="AO133" s="416"/>
      <c r="AP133" s="416"/>
      <c r="AQ133" s="416"/>
      <c r="AR133" s="416"/>
      <c r="AS133" s="416"/>
      <c r="AT133" s="416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R133" s="416"/>
      <c r="CS133" s="416"/>
      <c r="CT133" s="416"/>
      <c r="CU133" s="416"/>
      <c r="CV133" s="416"/>
      <c r="CW133" s="416"/>
      <c r="FO133" s="7"/>
      <c r="FP133" s="7"/>
      <c r="FQ133" s="7"/>
      <c r="FR133" s="7"/>
      <c r="FS133" s="7"/>
      <c r="FT133" s="7"/>
    </row>
    <row r="134" spans="1:176" ht="6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416"/>
      <c r="AG134" s="416"/>
      <c r="AH134" s="416"/>
      <c r="AI134" s="416"/>
      <c r="AJ134" s="416"/>
      <c r="AK134" s="416"/>
      <c r="AL134" s="416"/>
      <c r="AM134" s="416"/>
      <c r="AN134" s="416"/>
      <c r="AO134" s="416"/>
      <c r="AP134" s="416"/>
      <c r="AQ134" s="416"/>
      <c r="AR134" s="416"/>
      <c r="AS134" s="416"/>
      <c r="AT134" s="416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29"/>
      <c r="CI134" s="229"/>
      <c r="CJ134" s="229"/>
      <c r="CK134" s="229"/>
      <c r="CL134" s="229"/>
      <c r="CM134" s="229"/>
      <c r="CN134" s="229"/>
      <c r="CO134" s="229"/>
      <c r="CP134" s="229"/>
      <c r="CR134" s="416"/>
      <c r="CS134" s="416"/>
      <c r="CT134" s="416"/>
      <c r="CU134" s="416"/>
      <c r="CV134" s="416"/>
      <c r="CW134" s="416"/>
      <c r="DP134" s="223" t="s">
        <v>99</v>
      </c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417"/>
      <c r="EL134" s="417"/>
      <c r="EM134" s="417"/>
      <c r="EN134" s="417"/>
      <c r="EO134" s="417"/>
      <c r="EP134" s="417"/>
      <c r="EQ134" s="417"/>
      <c r="ER134" s="417"/>
      <c r="ES134" s="417"/>
      <c r="ET134" s="417"/>
      <c r="EU134" s="417"/>
      <c r="EV134" s="417"/>
      <c r="EW134" s="417"/>
      <c r="EX134" s="417"/>
      <c r="EY134" s="417"/>
      <c r="EZ134" s="417"/>
      <c r="FA134" s="417"/>
      <c r="FB134" s="417"/>
      <c r="FC134" s="417"/>
      <c r="FD134" s="417"/>
      <c r="FE134" s="417"/>
      <c r="FF134" s="417"/>
      <c r="FG134" s="417"/>
      <c r="FH134" s="417"/>
      <c r="FI134" s="417"/>
      <c r="FJ134" s="417"/>
      <c r="FK134" s="417"/>
      <c r="FL134" s="417"/>
      <c r="FM134" s="417"/>
      <c r="FO134" s="416" t="s">
        <v>98</v>
      </c>
      <c r="FP134" s="416"/>
      <c r="FQ134" s="416"/>
      <c r="FR134" s="5"/>
      <c r="FS134" s="5"/>
      <c r="FT134" s="5"/>
    </row>
    <row r="135" spans="1:176" ht="6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DP135" s="223"/>
      <c r="DQ135" s="223"/>
      <c r="DR135" s="223"/>
      <c r="DS135" s="223"/>
      <c r="DT135" s="223"/>
      <c r="DU135" s="223"/>
      <c r="DV135" s="223"/>
      <c r="DW135" s="223"/>
      <c r="DX135" s="223"/>
      <c r="DY135" s="223"/>
      <c r="DZ135" s="223"/>
      <c r="EA135" s="223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417"/>
      <c r="EL135" s="417"/>
      <c r="EM135" s="417"/>
      <c r="EN135" s="417"/>
      <c r="EO135" s="417"/>
      <c r="EP135" s="417"/>
      <c r="EQ135" s="417"/>
      <c r="ER135" s="417"/>
      <c r="ES135" s="417"/>
      <c r="ET135" s="417"/>
      <c r="EU135" s="417"/>
      <c r="EV135" s="417"/>
      <c r="EW135" s="417"/>
      <c r="EX135" s="417"/>
      <c r="EY135" s="417"/>
      <c r="EZ135" s="417"/>
      <c r="FA135" s="417"/>
      <c r="FB135" s="417"/>
      <c r="FC135" s="417"/>
      <c r="FD135" s="417"/>
      <c r="FE135" s="417"/>
      <c r="FF135" s="417"/>
      <c r="FG135" s="417"/>
      <c r="FH135" s="417"/>
      <c r="FI135" s="417"/>
      <c r="FJ135" s="417"/>
      <c r="FK135" s="417"/>
      <c r="FL135" s="417"/>
      <c r="FM135" s="417"/>
      <c r="FO135" s="416"/>
      <c r="FP135" s="416"/>
      <c r="FQ135" s="416"/>
      <c r="FR135" s="5"/>
      <c r="FS135" s="5"/>
      <c r="FT135" s="5"/>
    </row>
    <row r="136" spans="1:176" ht="6" customHeight="1" x14ac:dyDescent="0.15">
      <c r="A136" s="429" t="s">
        <v>135</v>
      </c>
      <c r="B136" s="429"/>
      <c r="C136" s="429"/>
      <c r="D136" s="429"/>
      <c r="E136" s="429"/>
      <c r="F136" s="429"/>
      <c r="G136" s="429"/>
      <c r="H136" s="429"/>
      <c r="I136" s="429"/>
      <c r="J136" s="429"/>
      <c r="K136" s="102" t="s">
        <v>100</v>
      </c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418"/>
      <c r="EL136" s="418"/>
      <c r="EM136" s="418"/>
      <c r="EN136" s="418"/>
      <c r="EO136" s="418"/>
      <c r="EP136" s="418"/>
      <c r="EQ136" s="418"/>
      <c r="ER136" s="418"/>
      <c r="ES136" s="418"/>
      <c r="ET136" s="418"/>
      <c r="EU136" s="418"/>
      <c r="EV136" s="418"/>
      <c r="EW136" s="418"/>
      <c r="EX136" s="418"/>
      <c r="EY136" s="418"/>
      <c r="EZ136" s="418"/>
      <c r="FA136" s="418"/>
      <c r="FB136" s="418"/>
      <c r="FC136" s="418"/>
      <c r="FD136" s="418"/>
      <c r="FE136" s="418"/>
      <c r="FF136" s="418"/>
      <c r="FG136" s="418"/>
      <c r="FH136" s="418"/>
      <c r="FI136" s="418"/>
      <c r="FJ136" s="418"/>
      <c r="FK136" s="418"/>
      <c r="FL136" s="418"/>
      <c r="FM136" s="418"/>
      <c r="FO136" s="416"/>
      <c r="FP136" s="416"/>
      <c r="FQ136" s="416"/>
      <c r="FR136" s="5"/>
      <c r="FS136" s="5"/>
      <c r="FT136" s="5"/>
    </row>
    <row r="137" spans="1:176" ht="6" customHeight="1" x14ac:dyDescent="0.15">
      <c r="A137" s="429"/>
      <c r="B137" s="429"/>
      <c r="C137" s="429"/>
      <c r="D137" s="429"/>
      <c r="E137" s="429"/>
      <c r="F137" s="429"/>
      <c r="G137" s="429"/>
      <c r="H137" s="429"/>
      <c r="I137" s="429"/>
      <c r="J137" s="429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</row>
    <row r="138" spans="1:176" ht="6" customHeight="1" x14ac:dyDescent="0.15">
      <c r="A138" s="430"/>
      <c r="B138" s="430"/>
      <c r="C138" s="430"/>
      <c r="D138" s="430"/>
      <c r="E138" s="430"/>
      <c r="F138" s="430"/>
      <c r="G138" s="430"/>
      <c r="H138" s="430"/>
      <c r="I138" s="430"/>
      <c r="J138" s="430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  <c r="AI138" s="433"/>
      <c r="AJ138" s="433"/>
      <c r="AK138" s="433"/>
      <c r="AL138" s="433"/>
      <c r="AM138" s="433"/>
      <c r="AN138" s="433"/>
      <c r="AO138" s="433"/>
      <c r="AP138" s="433"/>
      <c r="AQ138" s="433"/>
      <c r="AR138" s="433"/>
      <c r="AS138" s="433"/>
      <c r="AT138" s="433"/>
      <c r="AU138" s="433"/>
      <c r="AV138" s="433"/>
      <c r="AW138" s="433"/>
      <c r="AX138" s="433"/>
      <c r="AY138" s="433"/>
      <c r="AZ138" s="433"/>
      <c r="BA138" s="433"/>
      <c r="BB138" s="433"/>
      <c r="BC138" s="433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</row>
    <row r="139" spans="1:176" ht="6" customHeight="1" x14ac:dyDescent="0.15"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</row>
    <row r="140" spans="1:176" ht="6" customHeight="1" x14ac:dyDescent="0.15"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7"/>
      <c r="FS140" s="7"/>
      <c r="FT140" s="7"/>
    </row>
    <row r="141" spans="1:176" ht="6" customHeight="1" x14ac:dyDescent="0.15"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7"/>
      <c r="FS141" s="7"/>
      <c r="FT141" s="7"/>
    </row>
    <row r="142" spans="1:176" ht="6" customHeight="1" x14ac:dyDescent="0.15"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7"/>
      <c r="FS142" s="7"/>
      <c r="FT142" s="7"/>
    </row>
    <row r="143" spans="1:176" ht="6" customHeight="1" x14ac:dyDescent="0.15"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</row>
    <row r="144" spans="1:176" ht="6" customHeight="1" x14ac:dyDescent="0.15"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</row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93">
    <mergeCell ref="AC93:AF94"/>
    <mergeCell ref="AG93:BP94"/>
    <mergeCell ref="BQ93:BX94"/>
    <mergeCell ref="BY93:CZ94"/>
    <mergeCell ref="DA93:DJ94"/>
    <mergeCell ref="DK93:DT94"/>
    <mergeCell ref="BY73:CZ74"/>
    <mergeCell ref="DU69:FD70"/>
    <mergeCell ref="DU63:FD64"/>
    <mergeCell ref="DK83:DT84"/>
    <mergeCell ref="DU77:FD78"/>
    <mergeCell ref="DK69:DT70"/>
    <mergeCell ref="DA69:DJ70"/>
    <mergeCell ref="BQ73:BX74"/>
    <mergeCell ref="AG73:BP74"/>
    <mergeCell ref="AG81:BP82"/>
    <mergeCell ref="BQ81:BX82"/>
    <mergeCell ref="DU93:FD94"/>
    <mergeCell ref="DU87:FD88"/>
    <mergeCell ref="DK85:DT86"/>
    <mergeCell ref="DA85:DJ86"/>
    <mergeCell ref="DU89:FD90"/>
    <mergeCell ref="DK91:DT92"/>
    <mergeCell ref="DK71:DT72"/>
    <mergeCell ref="AG45:BP46"/>
    <mergeCell ref="BQ45:BX46"/>
    <mergeCell ref="BY45:CZ46"/>
    <mergeCell ref="DK45:DT46"/>
    <mergeCell ref="DU45:FD46"/>
    <mergeCell ref="BQ61:BX62"/>
    <mergeCell ref="BY61:CZ62"/>
    <mergeCell ref="DA71:DJ72"/>
    <mergeCell ref="BQ71:BX72"/>
    <mergeCell ref="BQ69:BX70"/>
    <mergeCell ref="AG67:BP68"/>
    <mergeCell ref="BY69:CZ70"/>
    <mergeCell ref="DA65:DJ66"/>
    <mergeCell ref="DA67:DJ68"/>
    <mergeCell ref="DA63:DJ64"/>
    <mergeCell ref="AG71:BP72"/>
    <mergeCell ref="AG53:BP54"/>
    <mergeCell ref="BQ53:BX54"/>
    <mergeCell ref="BY53:CZ54"/>
    <mergeCell ref="DU51:FD52"/>
    <mergeCell ref="AG49:BP50"/>
    <mergeCell ref="AG51:BP52"/>
    <mergeCell ref="BY59:CZ60"/>
    <mergeCell ref="BY63:CZ64"/>
    <mergeCell ref="AN115:AS117"/>
    <mergeCell ref="DI118:DM118"/>
    <mergeCell ref="BC121:CC123"/>
    <mergeCell ref="CD121:CO121"/>
    <mergeCell ref="CD122:CO123"/>
    <mergeCell ref="BC118:CC120"/>
    <mergeCell ref="CP118:CT120"/>
    <mergeCell ref="AT119:AW120"/>
    <mergeCell ref="AT116:AW117"/>
    <mergeCell ref="BY35:CZ36"/>
    <mergeCell ref="K23:AB30"/>
    <mergeCell ref="AC31:AF32"/>
    <mergeCell ref="AG18:BP21"/>
    <mergeCell ref="DU75:FD76"/>
    <mergeCell ref="DU79:FD80"/>
    <mergeCell ref="DA97:DJ98"/>
    <mergeCell ref="DA81:DJ82"/>
    <mergeCell ref="DK105:DT106"/>
    <mergeCell ref="DU105:FD106"/>
    <mergeCell ref="BY95:CZ96"/>
    <mergeCell ref="BY101:CZ102"/>
    <mergeCell ref="BY103:CZ104"/>
    <mergeCell ref="DA99:DJ100"/>
    <mergeCell ref="DU95:FD96"/>
    <mergeCell ref="DK95:DT96"/>
    <mergeCell ref="DA101:DJ102"/>
    <mergeCell ref="DA105:DJ106"/>
    <mergeCell ref="CC99:CZ100"/>
    <mergeCell ref="BY105:CZ106"/>
    <mergeCell ref="DU97:FD98"/>
    <mergeCell ref="DU99:FD100"/>
    <mergeCell ref="DK77:DT78"/>
    <mergeCell ref="DA91:DJ92"/>
    <mergeCell ref="C105:AF106"/>
    <mergeCell ref="AG105:BP106"/>
    <mergeCell ref="DK22:DT22"/>
    <mergeCell ref="C15:BX15"/>
    <mergeCell ref="EX9:FQ13"/>
    <mergeCell ref="FE14:FH16"/>
    <mergeCell ref="DL11:DR13"/>
    <mergeCell ref="DS11:DX13"/>
    <mergeCell ref="C20:F21"/>
    <mergeCell ref="C18:F19"/>
    <mergeCell ref="C22:F22"/>
    <mergeCell ref="FN18:FP22"/>
    <mergeCell ref="FQ18:FT22"/>
    <mergeCell ref="CY11:DD13"/>
    <mergeCell ref="DE11:DK13"/>
    <mergeCell ref="FI14:FQ15"/>
    <mergeCell ref="DA18:DJ19"/>
    <mergeCell ref="DA20:DJ21"/>
    <mergeCell ref="BY7:BY16"/>
    <mergeCell ref="EI9:EW10"/>
    <mergeCell ref="ES11:EW13"/>
    <mergeCell ref="EN11:ER13"/>
    <mergeCell ref="EI11:EM13"/>
    <mergeCell ref="BZ11:CD13"/>
    <mergeCell ref="C95:AF96"/>
    <mergeCell ref="BQ95:BX96"/>
    <mergeCell ref="AG95:BP96"/>
    <mergeCell ref="C97:AF100"/>
    <mergeCell ref="BQ97:BX98"/>
    <mergeCell ref="C101:AF104"/>
    <mergeCell ref="AG101:BP102"/>
    <mergeCell ref="AG103:BP104"/>
    <mergeCell ref="BQ101:BX102"/>
    <mergeCell ref="BQ103:BX104"/>
    <mergeCell ref="BQ99:BX100"/>
    <mergeCell ref="DK99:DT100"/>
    <mergeCell ref="DK87:DT88"/>
    <mergeCell ref="DA89:DJ90"/>
    <mergeCell ref="DK89:DT90"/>
    <mergeCell ref="BQ105:BX106"/>
    <mergeCell ref="DU81:FD82"/>
    <mergeCell ref="DA95:DJ96"/>
    <mergeCell ref="DU101:FD104"/>
    <mergeCell ref="DK97:DT98"/>
    <mergeCell ref="DA103:DJ104"/>
    <mergeCell ref="DK101:DT102"/>
    <mergeCell ref="DK103:DT104"/>
    <mergeCell ref="BY89:CZ90"/>
    <mergeCell ref="BY91:CZ92"/>
    <mergeCell ref="BY83:CZ84"/>
    <mergeCell ref="DA75:DJ76"/>
    <mergeCell ref="DK75:DT76"/>
    <mergeCell ref="DA79:DJ80"/>
    <mergeCell ref="DU91:FD92"/>
    <mergeCell ref="DU83:FD84"/>
    <mergeCell ref="DA73:DJ74"/>
    <mergeCell ref="DK73:DT74"/>
    <mergeCell ref="DA59:DJ60"/>
    <mergeCell ref="DA61:DJ62"/>
    <mergeCell ref="DK61:DT62"/>
    <mergeCell ref="DK59:DT60"/>
    <mergeCell ref="DK63:DT64"/>
    <mergeCell ref="DK65:DT66"/>
    <mergeCell ref="DK67:DT68"/>
    <mergeCell ref="DK79:DT80"/>
    <mergeCell ref="DA77:DJ78"/>
    <mergeCell ref="DA87:DJ88"/>
    <mergeCell ref="DU85:FD86"/>
    <mergeCell ref="DK81:DT82"/>
    <mergeCell ref="DA83:DJ84"/>
    <mergeCell ref="DU65:FD66"/>
    <mergeCell ref="DU71:FD72"/>
    <mergeCell ref="DU73:FD74"/>
    <mergeCell ref="DU59:FD60"/>
    <mergeCell ref="BY65:CZ66"/>
    <mergeCell ref="BY67:CZ68"/>
    <mergeCell ref="BY71:CZ72"/>
    <mergeCell ref="BY49:CZ50"/>
    <mergeCell ref="DA37:DJ38"/>
    <mergeCell ref="DA47:DJ48"/>
    <mergeCell ref="DA45:DJ46"/>
    <mergeCell ref="BY37:CZ38"/>
    <mergeCell ref="BY43:CZ44"/>
    <mergeCell ref="BY47:CZ48"/>
    <mergeCell ref="BY39:CZ40"/>
    <mergeCell ref="DA57:DJ58"/>
    <mergeCell ref="DA41:DJ42"/>
    <mergeCell ref="DA51:DJ52"/>
    <mergeCell ref="DA43:DJ44"/>
    <mergeCell ref="DA53:DJ54"/>
    <mergeCell ref="DA39:DJ40"/>
    <mergeCell ref="DA49:DJ50"/>
    <mergeCell ref="DK57:DT58"/>
    <mergeCell ref="DK39:DT40"/>
    <mergeCell ref="BQ31:BX32"/>
    <mergeCell ref="BY31:CZ32"/>
    <mergeCell ref="BQ33:BX34"/>
    <mergeCell ref="BQ35:BX36"/>
    <mergeCell ref="BQ39:BX40"/>
    <mergeCell ref="BQ41:BX42"/>
    <mergeCell ref="BQ43:BX44"/>
    <mergeCell ref="BQ47:BX48"/>
    <mergeCell ref="BQ49:BX50"/>
    <mergeCell ref="BQ37:BX38"/>
    <mergeCell ref="BY33:CZ34"/>
    <mergeCell ref="DK41:DT42"/>
    <mergeCell ref="DK51:DT52"/>
    <mergeCell ref="DK53:DT54"/>
    <mergeCell ref="DK43:DT44"/>
    <mergeCell ref="DK47:DT48"/>
    <mergeCell ref="DK49:DT50"/>
    <mergeCell ref="DK37:DT38"/>
    <mergeCell ref="DA31:DJ32"/>
    <mergeCell ref="DA35:DJ36"/>
    <mergeCell ref="DK35:DT36"/>
    <mergeCell ref="DK31:DT32"/>
    <mergeCell ref="BQ77:BX78"/>
    <mergeCell ref="BQ91:BX92"/>
    <mergeCell ref="AG75:BP76"/>
    <mergeCell ref="AG79:BP80"/>
    <mergeCell ref="AG87:BP88"/>
    <mergeCell ref="AG89:BP90"/>
    <mergeCell ref="AG85:BP86"/>
    <mergeCell ref="BQ85:BX86"/>
    <mergeCell ref="AG83:BP84"/>
    <mergeCell ref="BQ83:BX84"/>
    <mergeCell ref="AC87:AF88"/>
    <mergeCell ref="AC85:AF86"/>
    <mergeCell ref="AC89:AF90"/>
    <mergeCell ref="AC91:AF92"/>
    <mergeCell ref="AG27:BP28"/>
    <mergeCell ref="AG39:BP40"/>
    <mergeCell ref="AG41:BP42"/>
    <mergeCell ref="AG43:BP44"/>
    <mergeCell ref="AG47:BP48"/>
    <mergeCell ref="AG31:BP32"/>
    <mergeCell ref="AC51:AF52"/>
    <mergeCell ref="AC55:AF56"/>
    <mergeCell ref="AC75:AF76"/>
    <mergeCell ref="AC69:AF70"/>
    <mergeCell ref="AC79:AF80"/>
    <mergeCell ref="AC81:AF82"/>
    <mergeCell ref="AC77:AF78"/>
    <mergeCell ref="AC67:AF68"/>
    <mergeCell ref="AC71:AF72"/>
    <mergeCell ref="AC73:AF74"/>
    <mergeCell ref="AC53:AF54"/>
    <mergeCell ref="AC61:AF62"/>
    <mergeCell ref="AC63:AF64"/>
    <mergeCell ref="AC65:AF66"/>
    <mergeCell ref="S79:AB86"/>
    <mergeCell ref="S71:AB78"/>
    <mergeCell ref="AC83:AF84"/>
    <mergeCell ref="K71:R86"/>
    <mergeCell ref="K63:AB70"/>
    <mergeCell ref="AC33:AF34"/>
    <mergeCell ref="AC35:AF36"/>
    <mergeCell ref="AC39:AF40"/>
    <mergeCell ref="AC41:AF42"/>
    <mergeCell ref="AC37:AF38"/>
    <mergeCell ref="AC43:AF44"/>
    <mergeCell ref="AC57:AF58"/>
    <mergeCell ref="AC59:AF60"/>
    <mergeCell ref="AC45:AF46"/>
    <mergeCell ref="AC47:AF48"/>
    <mergeCell ref="AC49:AF50"/>
    <mergeCell ref="C63:F70"/>
    <mergeCell ref="FK51:FM52"/>
    <mergeCell ref="FO51:FQ52"/>
    <mergeCell ref="FE59:FR60"/>
    <mergeCell ref="AG59:BP60"/>
    <mergeCell ref="BQ65:BX66"/>
    <mergeCell ref="BQ67:BX68"/>
    <mergeCell ref="BQ51:BX52"/>
    <mergeCell ref="BQ59:BX60"/>
    <mergeCell ref="BQ63:BX64"/>
    <mergeCell ref="AG55:BP56"/>
    <mergeCell ref="AG57:BP58"/>
    <mergeCell ref="AG61:BP62"/>
    <mergeCell ref="AG69:BP70"/>
    <mergeCell ref="AG63:BP64"/>
    <mergeCell ref="AG65:BP66"/>
    <mergeCell ref="BQ55:BX56"/>
    <mergeCell ref="BQ57:BX58"/>
    <mergeCell ref="DU55:FD56"/>
    <mergeCell ref="DU57:FD58"/>
    <mergeCell ref="DU53:FD54"/>
    <mergeCell ref="DU61:FD62"/>
    <mergeCell ref="DA55:DJ56"/>
    <mergeCell ref="DK55:DT56"/>
    <mergeCell ref="G18:AB21"/>
    <mergeCell ref="K31:AB38"/>
    <mergeCell ref="DA27:DJ28"/>
    <mergeCell ref="AC29:AF30"/>
    <mergeCell ref="BY29:CZ30"/>
    <mergeCell ref="AC23:AF24"/>
    <mergeCell ref="AC25:AF26"/>
    <mergeCell ref="AC27:AF28"/>
    <mergeCell ref="BY23:CZ24"/>
    <mergeCell ref="BY25:CZ26"/>
    <mergeCell ref="BY27:CZ28"/>
    <mergeCell ref="DA22:DJ22"/>
    <mergeCell ref="BQ18:BX19"/>
    <mergeCell ref="BQ20:BX21"/>
    <mergeCell ref="AG22:BP22"/>
    <mergeCell ref="BY22:CZ22"/>
    <mergeCell ref="BQ22:BX22"/>
    <mergeCell ref="DA29:DJ30"/>
    <mergeCell ref="AC22:AF22"/>
    <mergeCell ref="AC20:AF21"/>
    <mergeCell ref="AC18:AF19"/>
    <mergeCell ref="DA23:DJ24"/>
    <mergeCell ref="DA25:DJ26"/>
    <mergeCell ref="G22:AB22"/>
    <mergeCell ref="C31:F38"/>
    <mergeCell ref="AG29:BP30"/>
    <mergeCell ref="BQ29:BX30"/>
    <mergeCell ref="C23:F30"/>
    <mergeCell ref="AG23:BP24"/>
    <mergeCell ref="BQ23:BX24"/>
    <mergeCell ref="BQ25:BX26"/>
    <mergeCell ref="BQ27:BX28"/>
    <mergeCell ref="FP122:FQ123"/>
    <mergeCell ref="AE112:AH114"/>
    <mergeCell ref="V108:AD111"/>
    <mergeCell ref="BC108:CC111"/>
    <mergeCell ref="BC112:CC114"/>
    <mergeCell ref="AN108:AW111"/>
    <mergeCell ref="AN112:AS114"/>
    <mergeCell ref="AY112:BB114"/>
    <mergeCell ref="CP115:CT117"/>
    <mergeCell ref="CU115:CY117"/>
    <mergeCell ref="CZ115:DH117"/>
    <mergeCell ref="FF110:FH111"/>
    <mergeCell ref="EU112:FE112"/>
    <mergeCell ref="EU113:FE114"/>
    <mergeCell ref="CU110:CY111"/>
    <mergeCell ref="CZ108:DM111"/>
    <mergeCell ref="A1:B22"/>
    <mergeCell ref="CZ112:DH114"/>
    <mergeCell ref="DI112:DM112"/>
    <mergeCell ref="AC16:AO16"/>
    <mergeCell ref="AP16:BX16"/>
    <mergeCell ref="BY18:CZ21"/>
    <mergeCell ref="AE108:AM109"/>
    <mergeCell ref="AE110:AH111"/>
    <mergeCell ref="AI110:AM111"/>
    <mergeCell ref="A108:B111"/>
    <mergeCell ref="BY51:CZ52"/>
    <mergeCell ref="BY75:CZ76"/>
    <mergeCell ref="BY79:CZ80"/>
    <mergeCell ref="BY81:CZ82"/>
    <mergeCell ref="CP108:CY109"/>
    <mergeCell ref="BY55:CZ56"/>
    <mergeCell ref="BY57:CZ58"/>
    <mergeCell ref="BY87:CZ88"/>
    <mergeCell ref="BY77:CZ78"/>
    <mergeCell ref="BY85:CZ86"/>
    <mergeCell ref="C108:U111"/>
    <mergeCell ref="AY108:BB111"/>
    <mergeCell ref="CP110:CT111"/>
    <mergeCell ref="AI112:AM114"/>
    <mergeCell ref="A136:J138"/>
    <mergeCell ref="C115:U117"/>
    <mergeCell ref="C118:U120"/>
    <mergeCell ref="C121:U123"/>
    <mergeCell ref="AE115:AH117"/>
    <mergeCell ref="AE118:AH120"/>
    <mergeCell ref="A125:BO128"/>
    <mergeCell ref="C130:G131"/>
    <mergeCell ref="H130:L131"/>
    <mergeCell ref="M130:P131"/>
    <mergeCell ref="V121:AD121"/>
    <mergeCell ref="K136:BC138"/>
    <mergeCell ref="AT115:AW115"/>
    <mergeCell ref="AY115:BB117"/>
    <mergeCell ref="BC115:CC117"/>
    <mergeCell ref="Q130:T131"/>
    <mergeCell ref="U130:X131"/>
    <mergeCell ref="Y130:AB131"/>
    <mergeCell ref="AC130:AE131"/>
    <mergeCell ref="V122:AD123"/>
    <mergeCell ref="AN118:AS120"/>
    <mergeCell ref="AN121:AS123"/>
    <mergeCell ref="AY121:BB123"/>
    <mergeCell ref="V119:AD120"/>
    <mergeCell ref="AF132:AT134"/>
    <mergeCell ref="CU118:CY120"/>
    <mergeCell ref="CZ118:DH120"/>
    <mergeCell ref="CR132:CW134"/>
    <mergeCell ref="DM125:EJ126"/>
    <mergeCell ref="FO134:FQ136"/>
    <mergeCell ref="DC129:DL130"/>
    <mergeCell ref="DM129:EG130"/>
    <mergeCell ref="DM131:EG132"/>
    <mergeCell ref="EH129:EJ130"/>
    <mergeCell ref="EK129:FA130"/>
    <mergeCell ref="FB129:FD130"/>
    <mergeCell ref="EK131:FA132"/>
    <mergeCell ref="EK134:FM136"/>
    <mergeCell ref="EK127:FA128"/>
    <mergeCell ref="FB127:FD128"/>
    <mergeCell ref="CD118:CO118"/>
    <mergeCell ref="CD119:CO120"/>
    <mergeCell ref="FP121:FQ121"/>
    <mergeCell ref="FI118:FK120"/>
    <mergeCell ref="FL118:FO120"/>
    <mergeCell ref="FP118:FQ118"/>
    <mergeCell ref="FE131:FM132"/>
    <mergeCell ref="FN131:FO132"/>
    <mergeCell ref="A112:B114"/>
    <mergeCell ref="A115:B117"/>
    <mergeCell ref="A118:B120"/>
    <mergeCell ref="A121:B123"/>
    <mergeCell ref="AE121:AH123"/>
    <mergeCell ref="AI115:AM117"/>
    <mergeCell ref="AI118:AM120"/>
    <mergeCell ref="AI121:AM123"/>
    <mergeCell ref="C112:U114"/>
    <mergeCell ref="V113:AD114"/>
    <mergeCell ref="V112:AD112"/>
    <mergeCell ref="V116:AD117"/>
    <mergeCell ref="V118:AD118"/>
    <mergeCell ref="V115:AD115"/>
    <mergeCell ref="AT112:AW112"/>
    <mergeCell ref="CP112:CT114"/>
    <mergeCell ref="FF112:FH114"/>
    <mergeCell ref="CU112:CY114"/>
    <mergeCell ref="DU115:ET117"/>
    <mergeCell ref="EU115:FE115"/>
    <mergeCell ref="EU116:FE117"/>
    <mergeCell ref="EU118:FE118"/>
    <mergeCell ref="EU119:FE120"/>
    <mergeCell ref="DO112:DT114"/>
    <mergeCell ref="CD112:CO112"/>
    <mergeCell ref="CD113:CO114"/>
    <mergeCell ref="CD115:CO115"/>
    <mergeCell ref="CD116:CO117"/>
    <mergeCell ref="DU118:ET120"/>
    <mergeCell ref="FI110:FK111"/>
    <mergeCell ref="FL108:FQ111"/>
    <mergeCell ref="FF108:FK109"/>
    <mergeCell ref="FL112:FO114"/>
    <mergeCell ref="FI112:FK114"/>
    <mergeCell ref="DU112:ET114"/>
    <mergeCell ref="DI116:DM117"/>
    <mergeCell ref="DI113:DM114"/>
    <mergeCell ref="AY118:BB120"/>
    <mergeCell ref="FF118:FH120"/>
    <mergeCell ref="FF115:FH117"/>
    <mergeCell ref="EU108:FE111"/>
    <mergeCell ref="DO108:DT111"/>
    <mergeCell ref="CD108:CO111"/>
    <mergeCell ref="DU108:ET111"/>
    <mergeCell ref="C47:F54"/>
    <mergeCell ref="C71:F86"/>
    <mergeCell ref="FP119:FQ120"/>
    <mergeCell ref="FP116:FQ117"/>
    <mergeCell ref="EU121:FE121"/>
    <mergeCell ref="EU122:FE123"/>
    <mergeCell ref="AT122:AW123"/>
    <mergeCell ref="DI122:DM123"/>
    <mergeCell ref="FF121:FH123"/>
    <mergeCell ref="CP121:CT123"/>
    <mergeCell ref="DU121:ET123"/>
    <mergeCell ref="DO115:DT117"/>
    <mergeCell ref="DO118:DT120"/>
    <mergeCell ref="DO121:DT123"/>
    <mergeCell ref="CU121:CY123"/>
    <mergeCell ref="CZ121:DH123"/>
    <mergeCell ref="DI115:DM115"/>
    <mergeCell ref="DI121:DM121"/>
    <mergeCell ref="DI119:DM120"/>
    <mergeCell ref="FP113:FQ114"/>
    <mergeCell ref="FP112:FQ112"/>
    <mergeCell ref="FI115:FK117"/>
    <mergeCell ref="FL115:FO117"/>
    <mergeCell ref="FP115:FQ115"/>
    <mergeCell ref="C1:S2"/>
    <mergeCell ref="AG97:BH100"/>
    <mergeCell ref="BI97:BP100"/>
    <mergeCell ref="BY97:CB98"/>
    <mergeCell ref="BY99:CB100"/>
    <mergeCell ref="BB13:BX14"/>
    <mergeCell ref="N13:BA14"/>
    <mergeCell ref="CC97:CZ98"/>
    <mergeCell ref="AT113:AW114"/>
    <mergeCell ref="T1:FG2"/>
    <mergeCell ref="BY3:CQ6"/>
    <mergeCell ref="X3:Z5"/>
    <mergeCell ref="AA3:AH5"/>
    <mergeCell ref="AI3:BX5"/>
    <mergeCell ref="K39:AB46"/>
    <mergeCell ref="C39:F46"/>
    <mergeCell ref="K87:AB94"/>
    <mergeCell ref="G23:J94"/>
    <mergeCell ref="C87:F94"/>
    <mergeCell ref="K55:AB62"/>
    <mergeCell ref="C55:F62"/>
    <mergeCell ref="K47:AB54"/>
    <mergeCell ref="CO11:CS13"/>
    <mergeCell ref="CT11:CX13"/>
    <mergeCell ref="FE125:FO126"/>
    <mergeCell ref="EK125:FD126"/>
    <mergeCell ref="FI121:FK123"/>
    <mergeCell ref="FL121:FO123"/>
    <mergeCell ref="FN127:FO128"/>
    <mergeCell ref="FE127:FM128"/>
    <mergeCell ref="FE129:FM130"/>
    <mergeCell ref="FN129:FO130"/>
    <mergeCell ref="BZ16:CP16"/>
    <mergeCell ref="CQ16:FD16"/>
    <mergeCell ref="DU23:FD24"/>
    <mergeCell ref="FE18:FM22"/>
    <mergeCell ref="FE23:FT25"/>
    <mergeCell ref="FK26:FO28"/>
    <mergeCell ref="FP27:FR28"/>
    <mergeCell ref="FE30:FT32"/>
    <mergeCell ref="FF41:FT42"/>
    <mergeCell ref="FF49:FT50"/>
    <mergeCell ref="FF56:FT57"/>
    <mergeCell ref="DU35:FD36"/>
    <mergeCell ref="DU39:FD40"/>
    <mergeCell ref="DU41:FD42"/>
    <mergeCell ref="DU37:FD38"/>
    <mergeCell ref="DU49:FD50"/>
    <mergeCell ref="FB131:FD132"/>
    <mergeCell ref="DC131:DL132"/>
    <mergeCell ref="DP134:EJ136"/>
    <mergeCell ref="DC127:DL128"/>
    <mergeCell ref="DM127:EG128"/>
    <mergeCell ref="EH127:EJ128"/>
    <mergeCell ref="EH131:EJ132"/>
    <mergeCell ref="AU132:CP134"/>
    <mergeCell ref="AG25:BP26"/>
    <mergeCell ref="AG33:BP34"/>
    <mergeCell ref="AG35:BP36"/>
    <mergeCell ref="AG37:BP38"/>
    <mergeCell ref="DK29:DT30"/>
    <mergeCell ref="BY41:CZ42"/>
    <mergeCell ref="AG91:BP92"/>
    <mergeCell ref="BQ87:BX88"/>
    <mergeCell ref="BQ89:BX90"/>
    <mergeCell ref="BQ75:BX76"/>
    <mergeCell ref="BQ79:BX80"/>
    <mergeCell ref="AG77:BP78"/>
    <mergeCell ref="DU67:FD68"/>
    <mergeCell ref="DU27:FD28"/>
    <mergeCell ref="DU47:FD48"/>
    <mergeCell ref="DU33:FD34"/>
    <mergeCell ref="C3:M9"/>
    <mergeCell ref="N6:BX7"/>
    <mergeCell ref="N8:BX9"/>
    <mergeCell ref="N3:Q5"/>
    <mergeCell ref="R3:W5"/>
    <mergeCell ref="C10:M12"/>
    <mergeCell ref="ED11:EH13"/>
    <mergeCell ref="CE11:CI13"/>
    <mergeCell ref="C13:M14"/>
    <mergeCell ref="CY9:EH10"/>
    <mergeCell ref="N10:BX12"/>
    <mergeCell ref="BZ7:CQ8"/>
    <mergeCell ref="BZ14:CP15"/>
    <mergeCell ref="CJ11:CN13"/>
    <mergeCell ref="CR3:DR8"/>
    <mergeCell ref="BZ9:CI10"/>
    <mergeCell ref="CJ9:CN10"/>
    <mergeCell ref="CO9:CX10"/>
    <mergeCell ref="DY11:EC13"/>
    <mergeCell ref="CQ14:FD15"/>
    <mergeCell ref="FK33:FO35"/>
    <mergeCell ref="FE37:FT38"/>
    <mergeCell ref="FF39:FT40"/>
    <mergeCell ref="DU29:FD30"/>
    <mergeCell ref="FO1:FP1"/>
    <mergeCell ref="FH1:FN1"/>
    <mergeCell ref="DU18:FD21"/>
    <mergeCell ref="DU22:FD22"/>
    <mergeCell ref="DU43:FD44"/>
    <mergeCell ref="DS3:FW5"/>
    <mergeCell ref="DS6:FW8"/>
    <mergeCell ref="FI16:FL16"/>
    <mergeCell ref="FM16:FT16"/>
    <mergeCell ref="DK33:DT34"/>
    <mergeCell ref="DK23:DT24"/>
    <mergeCell ref="DK25:DT26"/>
    <mergeCell ref="DK27:DT28"/>
    <mergeCell ref="DK18:DT19"/>
    <mergeCell ref="DK20:DT21"/>
    <mergeCell ref="DU25:FD26"/>
    <mergeCell ref="C17:FT17"/>
    <mergeCell ref="C16:AB16"/>
    <mergeCell ref="DU31:FD32"/>
    <mergeCell ref="DA33:DJ34"/>
    <mergeCell ref="FF100:FR103"/>
    <mergeCell ref="FS100:FT103"/>
    <mergeCell ref="FE91:FT92"/>
    <mergeCell ref="FE93:FT94"/>
    <mergeCell ref="FF98:FS99"/>
    <mergeCell ref="FE85:FW88"/>
    <mergeCell ref="FE71:FR72"/>
    <mergeCell ref="FF62:FT63"/>
    <mergeCell ref="FF65:FT66"/>
    <mergeCell ref="FF45:FQ47"/>
    <mergeCell ref="FF53:FH55"/>
    <mergeCell ref="FJ53:FL55"/>
    <mergeCell ref="FN53:FP55"/>
    <mergeCell ref="FO43:FR44"/>
    <mergeCell ref="FG51:FI52"/>
    <mergeCell ref="FE73:FW76"/>
    <mergeCell ref="FE77:FW80"/>
    <mergeCell ref="FE81:FW84"/>
  </mergeCells>
  <phoneticPr fontId="1"/>
  <dataValidations count="1">
    <dataValidation type="whole" allowBlank="1" showInputMessage="1" showErrorMessage="1" sqref="FK26:FO28" xr:uid="{00000000-0002-0000-00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L220"/>
  <sheetViews>
    <sheetView tabSelected="1" zoomScale="130" zoomScaleNormal="130" workbookViewId="0">
      <selection activeCell="N8" sqref="N8:BX9"/>
    </sheetView>
  </sheetViews>
  <sheetFormatPr defaultColWidth="2.125" defaultRowHeight="10.5" x14ac:dyDescent="0.15"/>
  <cols>
    <col min="1" max="1" width="1.75" style="2" customWidth="1"/>
    <col min="2" max="2" width="0.25" style="2" customWidth="1"/>
    <col min="3" max="6" width="0.75" style="2" customWidth="1"/>
    <col min="7" max="10" width="0.5" style="2" customWidth="1"/>
    <col min="11" max="18" width="0.625" style="2" customWidth="1"/>
    <col min="19" max="19" width="0.75" style="2" customWidth="1"/>
    <col min="20" max="20" width="0.875" style="2" customWidth="1"/>
    <col min="21" max="21" width="0.5" style="2" customWidth="1"/>
    <col min="22" max="27" width="0.625" style="2" customWidth="1"/>
    <col min="28" max="32" width="0.75" style="2" customWidth="1"/>
    <col min="33" max="68" width="0.5" style="2" customWidth="1"/>
    <col min="69" max="76" width="0.375" style="2" customWidth="1"/>
    <col min="77" max="104" width="0.5" style="2" customWidth="1"/>
    <col min="105" max="125" width="0.375" style="2" customWidth="1"/>
    <col min="126" max="160" width="0.5" style="2" customWidth="1"/>
    <col min="161" max="161" width="1.125" style="2" customWidth="1"/>
    <col min="162" max="172" width="0.875" style="2" customWidth="1"/>
    <col min="173" max="173" width="1.25" style="2" customWidth="1"/>
    <col min="174" max="183" width="0.875" style="2" customWidth="1"/>
    <col min="184" max="16384" width="2.125" style="2"/>
  </cols>
  <sheetData>
    <row r="1" spans="1:179" ht="9" customHeight="1" x14ac:dyDescent="0.15">
      <c r="A1" s="164"/>
      <c r="B1" s="164"/>
      <c r="C1" s="97" t="s">
        <v>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FH1" s="134"/>
      <c r="FI1" s="134"/>
      <c r="FJ1" s="134"/>
      <c r="FK1" s="134"/>
      <c r="FL1" s="134"/>
      <c r="FM1" s="134"/>
      <c r="FN1" s="134"/>
      <c r="FO1" s="133" t="s">
        <v>1</v>
      </c>
      <c r="FP1" s="133"/>
    </row>
    <row r="2" spans="1:179" ht="2.25" customHeight="1" x14ac:dyDescent="0.15">
      <c r="A2" s="164"/>
      <c r="B2" s="164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79" ht="6" customHeight="1" x14ac:dyDescent="0.15">
      <c r="A3" s="164"/>
      <c r="B3" s="164"/>
      <c r="C3" s="173" t="s">
        <v>2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9" t="s">
        <v>3</v>
      </c>
      <c r="O3" s="179"/>
      <c r="P3" s="179"/>
      <c r="Q3" s="179"/>
      <c r="R3" s="181"/>
      <c r="S3" s="181"/>
      <c r="T3" s="181"/>
      <c r="U3" s="181"/>
      <c r="V3" s="181"/>
      <c r="W3" s="181"/>
      <c r="X3" s="331" t="s">
        <v>4</v>
      </c>
      <c r="Y3" s="331"/>
      <c r="Z3" s="331"/>
      <c r="AA3" s="181"/>
      <c r="AB3" s="181"/>
      <c r="AC3" s="181"/>
      <c r="AD3" s="181"/>
      <c r="AE3" s="181"/>
      <c r="AF3" s="181"/>
      <c r="AG3" s="181"/>
      <c r="AH3" s="18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3"/>
      <c r="CP3" s="5"/>
      <c r="CQ3" s="5"/>
      <c r="CR3" s="203" t="s">
        <v>5</v>
      </c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145" t="s">
        <v>6</v>
      </c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</row>
    <row r="4" spans="1:179" ht="6" customHeight="1" x14ac:dyDescent="0.15">
      <c r="A4" s="164"/>
      <c r="B4" s="164"/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80"/>
      <c r="O4" s="180"/>
      <c r="P4" s="180"/>
      <c r="Q4" s="180"/>
      <c r="R4" s="182"/>
      <c r="S4" s="182"/>
      <c r="T4" s="182"/>
      <c r="U4" s="182"/>
      <c r="V4" s="182"/>
      <c r="W4" s="182"/>
      <c r="X4" s="332"/>
      <c r="Y4" s="332"/>
      <c r="Z4" s="332"/>
      <c r="AA4" s="182"/>
      <c r="AB4" s="182"/>
      <c r="AC4" s="182"/>
      <c r="AD4" s="182"/>
      <c r="AE4" s="182"/>
      <c r="AF4" s="182"/>
      <c r="AG4" s="182"/>
      <c r="AH4" s="18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4"/>
      <c r="CO4" s="5"/>
      <c r="CP4" s="5"/>
      <c r="CQ4" s="5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</row>
    <row r="5" spans="1:179" ht="6" customHeight="1" x14ac:dyDescent="0.15">
      <c r="A5" s="164"/>
      <c r="B5" s="164"/>
      <c r="C5" s="175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80"/>
      <c r="O5" s="180"/>
      <c r="P5" s="180"/>
      <c r="Q5" s="180"/>
      <c r="R5" s="182"/>
      <c r="S5" s="182"/>
      <c r="T5" s="182"/>
      <c r="U5" s="182"/>
      <c r="V5" s="182"/>
      <c r="W5" s="182"/>
      <c r="X5" s="332"/>
      <c r="Y5" s="332"/>
      <c r="Z5" s="332"/>
      <c r="AA5" s="182"/>
      <c r="AB5" s="182"/>
      <c r="AC5" s="182"/>
      <c r="AD5" s="182"/>
      <c r="AE5" s="182"/>
      <c r="AF5" s="182"/>
      <c r="AG5" s="182"/>
      <c r="AH5" s="18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4"/>
      <c r="CO5" s="5"/>
      <c r="CP5" s="5"/>
      <c r="CQ5" s="5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</row>
    <row r="6" spans="1:179" ht="6" customHeight="1" x14ac:dyDescent="0.15">
      <c r="A6" s="164"/>
      <c r="B6" s="164"/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8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145" t="s">
        <v>7</v>
      </c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</row>
    <row r="7" spans="1:179" ht="6" customHeight="1" x14ac:dyDescent="0.15">
      <c r="A7" s="164"/>
      <c r="B7" s="164"/>
      <c r="C7" s="175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8"/>
      <c r="BZ7" s="164" t="s">
        <v>8</v>
      </c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</row>
    <row r="8" spans="1:179" ht="6" customHeight="1" x14ac:dyDescent="0.15">
      <c r="A8" s="164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8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</row>
    <row r="9" spans="1:179" ht="6" customHeight="1" x14ac:dyDescent="0.15">
      <c r="A9" s="164"/>
      <c r="B9" s="164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8"/>
      <c r="BZ9" s="190" t="s">
        <v>9</v>
      </c>
      <c r="CA9" s="191"/>
      <c r="CB9" s="191"/>
      <c r="CC9" s="191"/>
      <c r="CD9" s="191"/>
      <c r="CE9" s="191"/>
      <c r="CF9" s="191"/>
      <c r="CG9" s="191"/>
      <c r="CH9" s="191"/>
      <c r="CI9" s="192"/>
      <c r="CJ9" s="205" t="s">
        <v>10</v>
      </c>
      <c r="CK9" s="206"/>
      <c r="CL9" s="206"/>
      <c r="CM9" s="206"/>
      <c r="CN9" s="207"/>
      <c r="CO9" s="190" t="s">
        <v>11</v>
      </c>
      <c r="CP9" s="191"/>
      <c r="CQ9" s="191"/>
      <c r="CR9" s="191"/>
      <c r="CS9" s="191"/>
      <c r="CT9" s="191"/>
      <c r="CU9" s="191"/>
      <c r="CV9" s="191"/>
      <c r="CW9" s="191"/>
      <c r="CX9" s="192"/>
      <c r="CY9" s="190" t="s">
        <v>12</v>
      </c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2"/>
      <c r="EI9" s="219" t="s">
        <v>13</v>
      </c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1"/>
    </row>
    <row r="10" spans="1:179" ht="6" customHeight="1" x14ac:dyDescent="0.15">
      <c r="A10" s="164"/>
      <c r="B10" s="164"/>
      <c r="C10" s="183" t="s">
        <v>14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7"/>
      <c r="BZ10" s="193"/>
      <c r="CA10" s="194"/>
      <c r="CB10" s="194"/>
      <c r="CC10" s="194"/>
      <c r="CD10" s="194"/>
      <c r="CE10" s="194"/>
      <c r="CF10" s="194"/>
      <c r="CG10" s="194"/>
      <c r="CH10" s="194"/>
      <c r="CI10" s="195"/>
      <c r="CJ10" s="208"/>
      <c r="CK10" s="209"/>
      <c r="CL10" s="209"/>
      <c r="CM10" s="209"/>
      <c r="CN10" s="210"/>
      <c r="CO10" s="193"/>
      <c r="CP10" s="194"/>
      <c r="CQ10" s="194"/>
      <c r="CR10" s="194"/>
      <c r="CS10" s="194"/>
      <c r="CT10" s="194"/>
      <c r="CU10" s="194"/>
      <c r="CV10" s="194"/>
      <c r="CW10" s="194"/>
      <c r="CX10" s="195"/>
      <c r="CY10" s="193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5"/>
      <c r="EI10" s="221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5"/>
      <c r="FF10" s="7"/>
      <c r="FG10" s="7"/>
    </row>
    <row r="11" spans="1:179" ht="6" customHeight="1" x14ac:dyDescent="0.15">
      <c r="A11" s="164"/>
      <c r="B11" s="164"/>
      <c r="C11" s="183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7"/>
      <c r="BZ11" s="200">
        <v>2</v>
      </c>
      <c r="CA11" s="184"/>
      <c r="CB11" s="184"/>
      <c r="CC11" s="184"/>
      <c r="CD11" s="211"/>
      <c r="CE11" s="184">
        <v>2</v>
      </c>
      <c r="CF11" s="184"/>
      <c r="CG11" s="184"/>
      <c r="CH11" s="184"/>
      <c r="CI11" s="185"/>
      <c r="CJ11" s="200">
        <v>1</v>
      </c>
      <c r="CK11" s="184"/>
      <c r="CL11" s="184"/>
      <c r="CM11" s="184"/>
      <c r="CN11" s="185"/>
      <c r="CO11" s="200">
        <v>0</v>
      </c>
      <c r="CP11" s="184"/>
      <c r="CQ11" s="184"/>
      <c r="CR11" s="184"/>
      <c r="CS11" s="211"/>
      <c r="CT11" s="184">
        <v>7</v>
      </c>
      <c r="CU11" s="184"/>
      <c r="CV11" s="184"/>
      <c r="CW11" s="184"/>
      <c r="CX11" s="185"/>
      <c r="CY11" s="200">
        <v>9</v>
      </c>
      <c r="CZ11" s="184"/>
      <c r="DA11" s="184"/>
      <c r="DB11" s="184"/>
      <c r="DC11" s="184"/>
      <c r="DD11" s="211"/>
      <c r="DE11" s="184">
        <v>4</v>
      </c>
      <c r="DF11" s="184"/>
      <c r="DG11" s="184"/>
      <c r="DH11" s="184"/>
      <c r="DI11" s="184"/>
      <c r="DJ11" s="184"/>
      <c r="DK11" s="211"/>
      <c r="DL11" s="184">
        <v>8</v>
      </c>
      <c r="DM11" s="184"/>
      <c r="DN11" s="184"/>
      <c r="DO11" s="184"/>
      <c r="DP11" s="184"/>
      <c r="DQ11" s="184"/>
      <c r="DR11" s="211"/>
      <c r="DS11" s="184">
        <v>0</v>
      </c>
      <c r="DT11" s="184"/>
      <c r="DU11" s="184"/>
      <c r="DV11" s="184"/>
      <c r="DW11" s="184"/>
      <c r="DX11" s="211"/>
      <c r="DY11" s="184">
        <v>5</v>
      </c>
      <c r="DZ11" s="184"/>
      <c r="EA11" s="184"/>
      <c r="EB11" s="184"/>
      <c r="EC11" s="211"/>
      <c r="ED11" s="184">
        <v>5</v>
      </c>
      <c r="EE11" s="184"/>
      <c r="EF11" s="184"/>
      <c r="EG11" s="184"/>
      <c r="EH11" s="185"/>
      <c r="EI11" s="200"/>
      <c r="EJ11" s="184"/>
      <c r="EK11" s="184"/>
      <c r="EL11" s="184"/>
      <c r="EM11" s="211"/>
      <c r="EN11" s="184"/>
      <c r="EO11" s="184"/>
      <c r="EP11" s="184"/>
      <c r="EQ11" s="184"/>
      <c r="ER11" s="211"/>
      <c r="ES11" s="184"/>
      <c r="ET11" s="184"/>
      <c r="EU11" s="184"/>
      <c r="EV11" s="184"/>
      <c r="EW11" s="185"/>
    </row>
    <row r="12" spans="1:179" ht="6" customHeight="1" x14ac:dyDescent="0.15">
      <c r="A12" s="164"/>
      <c r="B12" s="164"/>
      <c r="C12" s="183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7"/>
      <c r="BZ12" s="201"/>
      <c r="CA12" s="186"/>
      <c r="CB12" s="186"/>
      <c r="CC12" s="186"/>
      <c r="CD12" s="212"/>
      <c r="CE12" s="186"/>
      <c r="CF12" s="186"/>
      <c r="CG12" s="186"/>
      <c r="CH12" s="186"/>
      <c r="CI12" s="187"/>
      <c r="CJ12" s="201"/>
      <c r="CK12" s="186"/>
      <c r="CL12" s="186"/>
      <c r="CM12" s="186"/>
      <c r="CN12" s="187"/>
      <c r="CO12" s="201"/>
      <c r="CP12" s="186"/>
      <c r="CQ12" s="186"/>
      <c r="CR12" s="186"/>
      <c r="CS12" s="212"/>
      <c r="CT12" s="186"/>
      <c r="CU12" s="186"/>
      <c r="CV12" s="186"/>
      <c r="CW12" s="186"/>
      <c r="CX12" s="187"/>
      <c r="CY12" s="201"/>
      <c r="CZ12" s="186"/>
      <c r="DA12" s="186"/>
      <c r="DB12" s="186"/>
      <c r="DC12" s="186"/>
      <c r="DD12" s="212"/>
      <c r="DE12" s="186"/>
      <c r="DF12" s="186"/>
      <c r="DG12" s="186"/>
      <c r="DH12" s="186"/>
      <c r="DI12" s="186"/>
      <c r="DJ12" s="186"/>
      <c r="DK12" s="212"/>
      <c r="DL12" s="186"/>
      <c r="DM12" s="186"/>
      <c r="DN12" s="186"/>
      <c r="DO12" s="186"/>
      <c r="DP12" s="186"/>
      <c r="DQ12" s="186"/>
      <c r="DR12" s="212"/>
      <c r="DS12" s="186"/>
      <c r="DT12" s="186"/>
      <c r="DU12" s="186"/>
      <c r="DV12" s="186"/>
      <c r="DW12" s="186"/>
      <c r="DX12" s="212"/>
      <c r="DY12" s="186"/>
      <c r="DZ12" s="186"/>
      <c r="EA12" s="186"/>
      <c r="EB12" s="186"/>
      <c r="EC12" s="212"/>
      <c r="ED12" s="186"/>
      <c r="EE12" s="186"/>
      <c r="EF12" s="186"/>
      <c r="EG12" s="186"/>
      <c r="EH12" s="187"/>
      <c r="EI12" s="201"/>
      <c r="EJ12" s="186"/>
      <c r="EK12" s="186"/>
      <c r="EL12" s="186"/>
      <c r="EM12" s="212"/>
      <c r="EN12" s="186"/>
      <c r="EO12" s="186"/>
      <c r="EP12" s="186"/>
      <c r="EQ12" s="186"/>
      <c r="ER12" s="212"/>
      <c r="ES12" s="186"/>
      <c r="ET12" s="186"/>
      <c r="EU12" s="186"/>
      <c r="EV12" s="186"/>
      <c r="EW12" s="187"/>
    </row>
    <row r="13" spans="1:179" ht="6" customHeight="1" x14ac:dyDescent="0.15">
      <c r="A13" s="164"/>
      <c r="B13" s="164"/>
      <c r="C13" s="183" t="s">
        <v>15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  <c r="BB13" s="316" t="s">
        <v>16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7"/>
      <c r="BZ13" s="202"/>
      <c r="CA13" s="188"/>
      <c r="CB13" s="188"/>
      <c r="CC13" s="188"/>
      <c r="CD13" s="213"/>
      <c r="CE13" s="188"/>
      <c r="CF13" s="188"/>
      <c r="CG13" s="188"/>
      <c r="CH13" s="188"/>
      <c r="CI13" s="189"/>
      <c r="CJ13" s="202"/>
      <c r="CK13" s="188"/>
      <c r="CL13" s="188"/>
      <c r="CM13" s="188"/>
      <c r="CN13" s="189"/>
      <c r="CO13" s="202"/>
      <c r="CP13" s="188"/>
      <c r="CQ13" s="188"/>
      <c r="CR13" s="188"/>
      <c r="CS13" s="213"/>
      <c r="CT13" s="188"/>
      <c r="CU13" s="188"/>
      <c r="CV13" s="188"/>
      <c r="CW13" s="188"/>
      <c r="CX13" s="189"/>
      <c r="CY13" s="202"/>
      <c r="CZ13" s="188"/>
      <c r="DA13" s="188"/>
      <c r="DB13" s="188"/>
      <c r="DC13" s="188"/>
      <c r="DD13" s="213"/>
      <c r="DE13" s="188"/>
      <c r="DF13" s="188"/>
      <c r="DG13" s="188"/>
      <c r="DH13" s="188"/>
      <c r="DI13" s="188"/>
      <c r="DJ13" s="188"/>
      <c r="DK13" s="213"/>
      <c r="DL13" s="188"/>
      <c r="DM13" s="188"/>
      <c r="DN13" s="188"/>
      <c r="DO13" s="188"/>
      <c r="DP13" s="188"/>
      <c r="DQ13" s="188"/>
      <c r="DR13" s="213"/>
      <c r="DS13" s="188"/>
      <c r="DT13" s="188"/>
      <c r="DU13" s="188"/>
      <c r="DV13" s="188"/>
      <c r="DW13" s="188"/>
      <c r="DX13" s="213"/>
      <c r="DY13" s="188"/>
      <c r="DZ13" s="188"/>
      <c r="EA13" s="188"/>
      <c r="EB13" s="188"/>
      <c r="EC13" s="213"/>
      <c r="ED13" s="188"/>
      <c r="EE13" s="188"/>
      <c r="EF13" s="188"/>
      <c r="EG13" s="188"/>
      <c r="EH13" s="189"/>
      <c r="EI13" s="202"/>
      <c r="EJ13" s="188"/>
      <c r="EK13" s="188"/>
      <c r="EL13" s="188"/>
      <c r="EM13" s="213"/>
      <c r="EN13" s="188"/>
      <c r="EO13" s="188"/>
      <c r="EP13" s="188"/>
      <c r="EQ13" s="188"/>
      <c r="ER13" s="213"/>
      <c r="ES13" s="188"/>
      <c r="ET13" s="188"/>
      <c r="EU13" s="188"/>
      <c r="EV13" s="188"/>
      <c r="EW13" s="189"/>
    </row>
    <row r="14" spans="1:179" ht="6" customHeight="1" x14ac:dyDescent="0.15">
      <c r="A14" s="164"/>
      <c r="B14" s="164"/>
      <c r="C14" s="183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 s="318"/>
      <c r="AX14" s="318"/>
      <c r="AY14" s="318"/>
      <c r="AZ14" s="318"/>
      <c r="BA14" s="318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7"/>
      <c r="BZ14" s="198" t="s">
        <v>139</v>
      </c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214" t="s">
        <v>131</v>
      </c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</row>
    <row r="15" spans="1:179" ht="9.75" customHeight="1" x14ac:dyDescent="0.15">
      <c r="A15" s="164"/>
      <c r="B15" s="164"/>
      <c r="C15" s="22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5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</row>
    <row r="16" spans="1:179" ht="11.25" customHeight="1" x14ac:dyDescent="0.15">
      <c r="A16" s="164"/>
      <c r="B16" s="16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64" t="s">
        <v>18</v>
      </c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Z16" s="286" t="s">
        <v>19</v>
      </c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7" t="s">
        <v>132</v>
      </c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I16" s="146">
        <v>0</v>
      </c>
      <c r="FJ16" s="146"/>
      <c r="FK16" s="146"/>
      <c r="FL16" s="146"/>
      <c r="FM16" s="146">
        <v>0</v>
      </c>
      <c r="FN16" s="146"/>
      <c r="FO16" s="146"/>
      <c r="FP16" s="146"/>
      <c r="FQ16" s="146"/>
      <c r="FR16" s="146"/>
      <c r="FS16" s="146"/>
      <c r="FT16" s="146"/>
    </row>
    <row r="17" spans="1:179" ht="2.25" customHeight="1" thickBot="1" x14ac:dyDescent="0.2">
      <c r="A17" s="164"/>
      <c r="B17" s="16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179" ht="5.25" customHeight="1" x14ac:dyDescent="0.15">
      <c r="A18" s="164"/>
      <c r="B18" s="164"/>
      <c r="C18" s="479" t="s">
        <v>20</v>
      </c>
      <c r="D18" s="479"/>
      <c r="E18" s="479"/>
      <c r="F18" s="479"/>
      <c r="G18" s="457" t="s">
        <v>21</v>
      </c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79" t="s">
        <v>22</v>
      </c>
      <c r="AD18" s="479"/>
      <c r="AE18" s="479"/>
      <c r="AF18" s="480"/>
      <c r="AG18" s="579" t="s">
        <v>23</v>
      </c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AZ18" s="435"/>
      <c r="BA18" s="435"/>
      <c r="BB18" s="435"/>
      <c r="BC18" s="435"/>
      <c r="BD18" s="435"/>
      <c r="BE18" s="435"/>
      <c r="BF18" s="435"/>
      <c r="BG18" s="435"/>
      <c r="BH18" s="435"/>
      <c r="BI18" s="435"/>
      <c r="BJ18" s="435"/>
      <c r="BK18" s="435"/>
      <c r="BL18" s="435"/>
      <c r="BM18" s="435"/>
      <c r="BN18" s="435"/>
      <c r="BO18" s="435"/>
      <c r="BP18" s="435"/>
      <c r="BQ18" s="466" t="s">
        <v>24</v>
      </c>
      <c r="BR18" s="466"/>
      <c r="BS18" s="466"/>
      <c r="BT18" s="466"/>
      <c r="BU18" s="466"/>
      <c r="BV18" s="466"/>
      <c r="BW18" s="466"/>
      <c r="BX18" s="466"/>
      <c r="BY18" s="435" t="s">
        <v>25</v>
      </c>
      <c r="BZ18" s="435"/>
      <c r="CA18" s="435"/>
      <c r="CB18" s="435"/>
      <c r="CC18" s="435"/>
      <c r="CD18" s="435"/>
      <c r="CE18" s="435"/>
      <c r="CF18" s="435"/>
      <c r="CG18" s="435"/>
      <c r="CH18" s="435"/>
      <c r="CI18" s="435"/>
      <c r="CJ18" s="435"/>
      <c r="CK18" s="435"/>
      <c r="CL18" s="435"/>
      <c r="CM18" s="435"/>
      <c r="CN18" s="435"/>
      <c r="CO18" s="435"/>
      <c r="CP18" s="435"/>
      <c r="CQ18" s="435"/>
      <c r="CR18" s="435"/>
      <c r="CS18" s="435"/>
      <c r="CT18" s="435"/>
      <c r="CU18" s="435"/>
      <c r="CV18" s="435"/>
      <c r="CW18" s="435"/>
      <c r="CX18" s="435"/>
      <c r="CY18" s="435"/>
      <c r="CZ18" s="436"/>
      <c r="DA18" s="574" t="s">
        <v>26</v>
      </c>
      <c r="DB18" s="154"/>
      <c r="DC18" s="154"/>
      <c r="DD18" s="154"/>
      <c r="DE18" s="154"/>
      <c r="DF18" s="154"/>
      <c r="DG18" s="154"/>
      <c r="DH18" s="154"/>
      <c r="DI18" s="154"/>
      <c r="DJ18" s="154"/>
      <c r="DK18" s="154" t="s">
        <v>27</v>
      </c>
      <c r="DL18" s="154"/>
      <c r="DM18" s="154"/>
      <c r="DN18" s="154"/>
      <c r="DO18" s="154"/>
      <c r="DP18" s="154"/>
      <c r="DQ18" s="154"/>
      <c r="DR18" s="154"/>
      <c r="DS18" s="154"/>
      <c r="DT18" s="154"/>
      <c r="DU18" s="135" t="s">
        <v>28</v>
      </c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6"/>
      <c r="FE18" s="288" t="s">
        <v>29</v>
      </c>
      <c r="FF18" s="289"/>
      <c r="FG18" s="289"/>
      <c r="FH18" s="289"/>
      <c r="FI18" s="289"/>
      <c r="FJ18" s="289"/>
      <c r="FK18" s="289"/>
      <c r="FL18" s="289"/>
      <c r="FM18" s="289"/>
      <c r="FN18" s="566"/>
      <c r="FO18" s="566"/>
      <c r="FP18" s="566"/>
      <c r="FQ18" s="569" t="s">
        <v>30</v>
      </c>
      <c r="FR18" s="569"/>
      <c r="FS18" s="569"/>
      <c r="FT18" s="570"/>
      <c r="FU18" s="31"/>
      <c r="FV18" s="31"/>
      <c r="FW18" s="31"/>
    </row>
    <row r="19" spans="1:179" ht="5.25" customHeight="1" x14ac:dyDescent="0.15">
      <c r="A19" s="164"/>
      <c r="B19" s="164"/>
      <c r="C19" s="467"/>
      <c r="D19" s="467"/>
      <c r="E19" s="467"/>
      <c r="F19" s="46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67"/>
      <c r="AD19" s="467"/>
      <c r="AE19" s="467"/>
      <c r="AF19" s="481"/>
      <c r="AG19" s="580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467"/>
      <c r="BR19" s="467"/>
      <c r="BS19" s="467"/>
      <c r="BT19" s="467"/>
      <c r="BU19" s="467"/>
      <c r="BV19" s="467"/>
      <c r="BW19" s="467"/>
      <c r="BX19" s="467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437"/>
      <c r="DA19" s="384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6"/>
      <c r="FE19" s="290"/>
      <c r="FF19" s="291"/>
      <c r="FG19" s="291"/>
      <c r="FH19" s="291"/>
      <c r="FI19" s="291"/>
      <c r="FJ19" s="291"/>
      <c r="FK19" s="291"/>
      <c r="FL19" s="291"/>
      <c r="FM19" s="291"/>
      <c r="FN19" s="567"/>
      <c r="FO19" s="567"/>
      <c r="FP19" s="567"/>
      <c r="FQ19" s="75"/>
      <c r="FR19" s="75"/>
      <c r="FS19" s="75"/>
      <c r="FT19" s="571"/>
      <c r="FU19" s="31"/>
      <c r="FV19" s="31"/>
      <c r="FW19" s="31"/>
    </row>
    <row r="20" spans="1:179" ht="5.25" customHeight="1" x14ac:dyDescent="0.15">
      <c r="A20" s="164"/>
      <c r="B20" s="164"/>
      <c r="C20" s="468" t="s">
        <v>31</v>
      </c>
      <c r="D20" s="468"/>
      <c r="E20" s="468"/>
      <c r="F20" s="468"/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68" t="s">
        <v>32</v>
      </c>
      <c r="AD20" s="468"/>
      <c r="AE20" s="468"/>
      <c r="AF20" s="477"/>
      <c r="AG20" s="580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468" t="s">
        <v>33</v>
      </c>
      <c r="BR20" s="468"/>
      <c r="BS20" s="468"/>
      <c r="BT20" s="468"/>
      <c r="BU20" s="468"/>
      <c r="BV20" s="468"/>
      <c r="BW20" s="468"/>
      <c r="BX20" s="468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437"/>
      <c r="DA20" s="575" t="s">
        <v>34</v>
      </c>
      <c r="DB20" s="576"/>
      <c r="DC20" s="576"/>
      <c r="DD20" s="576"/>
      <c r="DE20" s="576"/>
      <c r="DF20" s="576"/>
      <c r="DG20" s="576"/>
      <c r="DH20" s="576"/>
      <c r="DI20" s="576"/>
      <c r="DJ20" s="577"/>
      <c r="DK20" s="156" t="s">
        <v>35</v>
      </c>
      <c r="DL20" s="156"/>
      <c r="DM20" s="156"/>
      <c r="DN20" s="156"/>
      <c r="DO20" s="156"/>
      <c r="DP20" s="156"/>
      <c r="DQ20" s="156"/>
      <c r="DR20" s="156"/>
      <c r="DS20" s="156"/>
      <c r="DT20" s="156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6"/>
      <c r="FE20" s="290"/>
      <c r="FF20" s="291"/>
      <c r="FG20" s="291"/>
      <c r="FH20" s="291"/>
      <c r="FI20" s="291"/>
      <c r="FJ20" s="291"/>
      <c r="FK20" s="291"/>
      <c r="FL20" s="291"/>
      <c r="FM20" s="291"/>
      <c r="FN20" s="567"/>
      <c r="FO20" s="567"/>
      <c r="FP20" s="567"/>
      <c r="FQ20" s="75"/>
      <c r="FR20" s="75"/>
      <c r="FS20" s="75"/>
      <c r="FT20" s="571"/>
      <c r="FU20" s="31"/>
      <c r="FV20" s="31"/>
      <c r="FW20" s="31"/>
    </row>
    <row r="21" spans="1:179" ht="5.25" customHeight="1" x14ac:dyDescent="0.15">
      <c r="A21" s="164"/>
      <c r="B21" s="164"/>
      <c r="C21" s="469"/>
      <c r="D21" s="469"/>
      <c r="E21" s="469"/>
      <c r="F21" s="469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69"/>
      <c r="AD21" s="469"/>
      <c r="AE21" s="469"/>
      <c r="AF21" s="478"/>
      <c r="AG21" s="580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469"/>
      <c r="BR21" s="469"/>
      <c r="BS21" s="469"/>
      <c r="BT21" s="469"/>
      <c r="BU21" s="469"/>
      <c r="BV21" s="469"/>
      <c r="BW21" s="469"/>
      <c r="BX21" s="469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437"/>
      <c r="DA21" s="578"/>
      <c r="DB21" s="209"/>
      <c r="DC21" s="209"/>
      <c r="DD21" s="209"/>
      <c r="DE21" s="209"/>
      <c r="DF21" s="209"/>
      <c r="DG21" s="209"/>
      <c r="DH21" s="209"/>
      <c r="DI21" s="209"/>
      <c r="DJ21" s="210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6"/>
      <c r="FE21" s="290"/>
      <c r="FF21" s="291"/>
      <c r="FG21" s="291"/>
      <c r="FH21" s="291"/>
      <c r="FI21" s="291"/>
      <c r="FJ21" s="291"/>
      <c r="FK21" s="291"/>
      <c r="FL21" s="291"/>
      <c r="FM21" s="291"/>
      <c r="FN21" s="567"/>
      <c r="FO21" s="567"/>
      <c r="FP21" s="567"/>
      <c r="FQ21" s="75"/>
      <c r="FR21" s="75"/>
      <c r="FS21" s="75"/>
      <c r="FT21" s="571"/>
      <c r="FU21" s="31"/>
      <c r="FV21" s="31"/>
      <c r="FW21" s="31"/>
    </row>
    <row r="22" spans="1:179" ht="9.75" customHeight="1" thickBot="1" x14ac:dyDescent="0.2">
      <c r="A22" s="164"/>
      <c r="B22" s="164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74" t="s">
        <v>36</v>
      </c>
      <c r="AD22" s="475"/>
      <c r="AE22" s="475"/>
      <c r="AF22" s="476"/>
      <c r="AG22" s="470" t="s">
        <v>37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 t="s">
        <v>38</v>
      </c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471"/>
      <c r="DA22" s="465"/>
      <c r="DB22" s="137"/>
      <c r="DC22" s="137"/>
      <c r="DD22" s="137"/>
      <c r="DE22" s="137"/>
      <c r="DF22" s="137"/>
      <c r="DG22" s="137"/>
      <c r="DH22" s="137"/>
      <c r="DI22" s="137"/>
      <c r="DJ22" s="137"/>
      <c r="DK22" s="564"/>
      <c r="DL22" s="564"/>
      <c r="DM22" s="564"/>
      <c r="DN22" s="564"/>
      <c r="DO22" s="564"/>
      <c r="DP22" s="564"/>
      <c r="DQ22" s="564"/>
      <c r="DR22" s="564"/>
      <c r="DS22" s="564"/>
      <c r="DT22" s="564"/>
      <c r="DU22" s="137" t="s">
        <v>37</v>
      </c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8"/>
      <c r="FE22" s="292"/>
      <c r="FF22" s="293"/>
      <c r="FG22" s="293"/>
      <c r="FH22" s="293"/>
      <c r="FI22" s="293"/>
      <c r="FJ22" s="293"/>
      <c r="FK22" s="293"/>
      <c r="FL22" s="293"/>
      <c r="FM22" s="293"/>
      <c r="FN22" s="568"/>
      <c r="FO22" s="568"/>
      <c r="FP22" s="568"/>
      <c r="FQ22" s="572"/>
      <c r="FR22" s="572"/>
      <c r="FS22" s="572"/>
      <c r="FT22" s="573"/>
      <c r="FU22" s="31"/>
      <c r="FV22" s="31"/>
      <c r="FW22" s="31"/>
    </row>
    <row r="23" spans="1:179" ht="6" customHeight="1" x14ac:dyDescent="0.15">
      <c r="A23" s="26" t="str">
        <f>C23</f>
        <v>31</v>
      </c>
      <c r="B23" s="2">
        <f>MATCH(C23,Q料率_業種一括有期・建設!B1:B10,0)</f>
        <v>2</v>
      </c>
      <c r="C23" s="337" t="s">
        <v>39</v>
      </c>
      <c r="D23" s="338"/>
      <c r="E23" s="338"/>
      <c r="F23" s="339"/>
      <c r="G23" s="355" t="s">
        <v>40</v>
      </c>
      <c r="H23" s="356"/>
      <c r="I23" s="356"/>
      <c r="J23" s="357"/>
      <c r="K23" s="346" t="s">
        <v>41</v>
      </c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7"/>
      <c r="AA23" s="347"/>
      <c r="AB23" s="348"/>
      <c r="AC23" s="255" t="s">
        <v>42</v>
      </c>
      <c r="AD23" s="255"/>
      <c r="AE23" s="255"/>
      <c r="AF23" s="460"/>
      <c r="AG23" s="635"/>
      <c r="AH23" s="630"/>
      <c r="AI23" s="630"/>
      <c r="AJ23" s="630"/>
      <c r="AK23" s="630"/>
      <c r="AL23" s="630"/>
      <c r="AM23" s="630"/>
      <c r="AN23" s="630"/>
      <c r="AO23" s="630"/>
      <c r="AP23" s="630"/>
      <c r="AQ23" s="630"/>
      <c r="AR23" s="630"/>
      <c r="AS23" s="630"/>
      <c r="AT23" s="630"/>
      <c r="AU23" s="630"/>
      <c r="AV23" s="630"/>
      <c r="AW23" s="630"/>
      <c r="AX23" s="630"/>
      <c r="AY23" s="630"/>
      <c r="AZ23" s="630"/>
      <c r="BA23" s="630"/>
      <c r="BB23" s="630"/>
      <c r="BC23" s="630"/>
      <c r="BD23" s="630"/>
      <c r="BE23" s="630"/>
      <c r="BF23" s="630"/>
      <c r="BG23" s="630"/>
      <c r="BH23" s="630"/>
      <c r="BI23" s="630"/>
      <c r="BJ23" s="630"/>
      <c r="BK23" s="630"/>
      <c r="BL23" s="630"/>
      <c r="BM23" s="630"/>
      <c r="BN23" s="630"/>
      <c r="BO23" s="630"/>
      <c r="BP23" s="631"/>
      <c r="BQ23" s="255">
        <f ca="1">IF(C23="","",INDIRECT("Q料率_業種一括有期・建設!$H$"&amp; B23,TRUE))</f>
        <v>18</v>
      </c>
      <c r="BR23" s="255"/>
      <c r="BS23" s="255"/>
      <c r="BT23" s="255"/>
      <c r="BU23" s="255"/>
      <c r="BV23" s="255"/>
      <c r="BW23" s="255"/>
      <c r="BX23" s="255"/>
      <c r="BY23" s="670">
        <f ca="1">ROUNDDOWN(AG23*(BQ23/100)/1000,0)</f>
        <v>0</v>
      </c>
      <c r="BZ23" s="671"/>
      <c r="CA23" s="671"/>
      <c r="CB23" s="671"/>
      <c r="CC23" s="671"/>
      <c r="CD23" s="671"/>
      <c r="CE23" s="671"/>
      <c r="CF23" s="671"/>
      <c r="CG23" s="671"/>
      <c r="CH23" s="671"/>
      <c r="CI23" s="671"/>
      <c r="CJ23" s="671"/>
      <c r="CK23" s="671"/>
      <c r="CL23" s="671"/>
      <c r="CM23" s="671"/>
      <c r="CN23" s="671"/>
      <c r="CO23" s="671"/>
      <c r="CP23" s="671"/>
      <c r="CQ23" s="671"/>
      <c r="CR23" s="671"/>
      <c r="CS23" s="671"/>
      <c r="CT23" s="671"/>
      <c r="CU23" s="671"/>
      <c r="CV23" s="671"/>
      <c r="CW23" s="671"/>
      <c r="CX23" s="671"/>
      <c r="CY23" s="671"/>
      <c r="CZ23" s="672"/>
      <c r="DA23" s="171">
        <f ca="1">IF(C23="","",INDIRECT("Q料率_業種一括有期・建設!$D$"&amp;B23,TRUE))</f>
        <v>89</v>
      </c>
      <c r="DB23" s="172"/>
      <c r="DC23" s="172"/>
      <c r="DD23" s="172"/>
      <c r="DE23" s="172"/>
      <c r="DF23" s="172"/>
      <c r="DG23" s="172"/>
      <c r="DH23" s="172"/>
      <c r="DI23" s="172"/>
      <c r="DJ23" s="172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65">
        <f ca="1">ROUNDDOWN(IF(DK23="",BY23*DA23,BY23*DK23),0)</f>
        <v>0</v>
      </c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7"/>
      <c r="FE23" s="294" t="s">
        <v>43</v>
      </c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6"/>
      <c r="FU23" s="31"/>
      <c r="FV23" s="31"/>
      <c r="FW23" s="31"/>
    </row>
    <row r="24" spans="1:179" ht="6" customHeight="1" x14ac:dyDescent="0.15">
      <c r="A24" s="25"/>
      <c r="C24" s="340"/>
      <c r="D24" s="341"/>
      <c r="E24" s="341"/>
      <c r="F24" s="342"/>
      <c r="G24" s="358"/>
      <c r="H24" s="359"/>
      <c r="I24" s="359"/>
      <c r="J24" s="360"/>
      <c r="K24" s="349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1"/>
      <c r="AC24" s="255"/>
      <c r="AD24" s="255"/>
      <c r="AE24" s="255"/>
      <c r="AF24" s="460"/>
      <c r="AG24" s="632"/>
      <c r="AH24" s="633"/>
      <c r="AI24" s="633"/>
      <c r="AJ24" s="633"/>
      <c r="AK24" s="633"/>
      <c r="AL24" s="633"/>
      <c r="AM24" s="633"/>
      <c r="AN24" s="633"/>
      <c r="AO24" s="633"/>
      <c r="AP24" s="633"/>
      <c r="AQ24" s="633"/>
      <c r="AR24" s="633"/>
      <c r="AS24" s="633"/>
      <c r="AT24" s="633"/>
      <c r="AU24" s="633"/>
      <c r="AV24" s="633"/>
      <c r="AW24" s="633"/>
      <c r="AX24" s="633"/>
      <c r="AY24" s="633"/>
      <c r="AZ24" s="633"/>
      <c r="BA24" s="633"/>
      <c r="BB24" s="633"/>
      <c r="BC24" s="633"/>
      <c r="BD24" s="633"/>
      <c r="BE24" s="633"/>
      <c r="BF24" s="633"/>
      <c r="BG24" s="633"/>
      <c r="BH24" s="633"/>
      <c r="BI24" s="633"/>
      <c r="BJ24" s="633"/>
      <c r="BK24" s="633"/>
      <c r="BL24" s="633"/>
      <c r="BM24" s="633"/>
      <c r="BN24" s="633"/>
      <c r="BO24" s="633"/>
      <c r="BP24" s="634"/>
      <c r="BQ24" s="255"/>
      <c r="BR24" s="255"/>
      <c r="BS24" s="255"/>
      <c r="BT24" s="255"/>
      <c r="BU24" s="255"/>
      <c r="BV24" s="255"/>
      <c r="BW24" s="255"/>
      <c r="BX24" s="255"/>
      <c r="BY24" s="673"/>
      <c r="BZ24" s="674"/>
      <c r="CA24" s="674"/>
      <c r="CB24" s="674"/>
      <c r="CC24" s="674"/>
      <c r="CD24" s="674"/>
      <c r="CE24" s="674"/>
      <c r="CF24" s="674"/>
      <c r="CG24" s="674"/>
      <c r="CH24" s="674"/>
      <c r="CI24" s="674"/>
      <c r="CJ24" s="674"/>
      <c r="CK24" s="674"/>
      <c r="CL24" s="674"/>
      <c r="CM24" s="674"/>
      <c r="CN24" s="674"/>
      <c r="CO24" s="674"/>
      <c r="CP24" s="674"/>
      <c r="CQ24" s="674"/>
      <c r="CR24" s="674"/>
      <c r="CS24" s="674"/>
      <c r="CT24" s="674"/>
      <c r="CU24" s="674"/>
      <c r="CV24" s="674"/>
      <c r="CW24" s="674"/>
      <c r="CX24" s="674"/>
      <c r="CY24" s="674"/>
      <c r="CZ24" s="675"/>
      <c r="DA24" s="171"/>
      <c r="DB24" s="172"/>
      <c r="DC24" s="172"/>
      <c r="DD24" s="172"/>
      <c r="DE24" s="172"/>
      <c r="DF24" s="172"/>
      <c r="DG24" s="172"/>
      <c r="DH24" s="172"/>
      <c r="DI24" s="172"/>
      <c r="DJ24" s="172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68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70"/>
      <c r="FE24" s="297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9"/>
      <c r="FU24" s="31"/>
      <c r="FV24" s="31"/>
      <c r="FW24" s="31"/>
    </row>
    <row r="25" spans="1:179" ht="6" customHeight="1" x14ac:dyDescent="0.15">
      <c r="A25" s="25"/>
      <c r="C25" s="340"/>
      <c r="D25" s="341"/>
      <c r="E25" s="341"/>
      <c r="F25" s="342"/>
      <c r="G25" s="358"/>
      <c r="H25" s="359"/>
      <c r="I25" s="359"/>
      <c r="J25" s="360"/>
      <c r="K25" s="349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1"/>
      <c r="AC25" s="461" t="s">
        <v>44</v>
      </c>
      <c r="AD25" s="461"/>
      <c r="AE25" s="461"/>
      <c r="AF25" s="462"/>
      <c r="AG25" s="623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5"/>
      <c r="BQ25" s="255">
        <f ca="1">IF(C23="","",INDIRECT("Q料率_業種一括有期・建設!$I$"&amp; B23,TRUE))</f>
        <v>18</v>
      </c>
      <c r="BR25" s="255"/>
      <c r="BS25" s="255"/>
      <c r="BT25" s="255"/>
      <c r="BU25" s="255"/>
      <c r="BV25" s="255"/>
      <c r="BW25" s="255"/>
      <c r="BX25" s="255"/>
      <c r="BY25" s="649">
        <f ca="1">ROUNDDOWN(AG25*(BQ25/100)/1000,0)</f>
        <v>0</v>
      </c>
      <c r="BZ25" s="650"/>
      <c r="CA25" s="650"/>
      <c r="CB25" s="650"/>
      <c r="CC25" s="650"/>
      <c r="CD25" s="650"/>
      <c r="CE25" s="650"/>
      <c r="CF25" s="650"/>
      <c r="CG25" s="650"/>
      <c r="CH25" s="650"/>
      <c r="CI25" s="650"/>
      <c r="CJ25" s="650"/>
      <c r="CK25" s="650"/>
      <c r="CL25" s="650"/>
      <c r="CM25" s="650"/>
      <c r="CN25" s="650"/>
      <c r="CO25" s="650"/>
      <c r="CP25" s="650"/>
      <c r="CQ25" s="650"/>
      <c r="CR25" s="650"/>
      <c r="CS25" s="650"/>
      <c r="CT25" s="650"/>
      <c r="CU25" s="650"/>
      <c r="CV25" s="650"/>
      <c r="CW25" s="650"/>
      <c r="CX25" s="650"/>
      <c r="CY25" s="650"/>
      <c r="CZ25" s="651"/>
      <c r="DA25" s="171">
        <f ca="1">IF(C23="","",INDIRECT("Q料率_業種一括有期・建設!$E$"&amp;B23,TRUE))</f>
        <v>89</v>
      </c>
      <c r="DB25" s="172"/>
      <c r="DC25" s="172"/>
      <c r="DD25" s="172"/>
      <c r="DE25" s="172"/>
      <c r="DF25" s="172"/>
      <c r="DG25" s="172"/>
      <c r="DH25" s="172"/>
      <c r="DI25" s="172"/>
      <c r="DJ25" s="172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58">
        <f ca="1">ROUNDDOWN(IF(DK25="",BY25*DA25,BY25*DK25),0)</f>
        <v>0</v>
      </c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60"/>
      <c r="FE25" s="297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9"/>
      <c r="FU25" s="31"/>
      <c r="FV25" s="31"/>
      <c r="FW25" s="31"/>
    </row>
    <row r="26" spans="1:179" ht="6" customHeight="1" x14ac:dyDescent="0.15">
      <c r="A26" s="25"/>
      <c r="C26" s="340"/>
      <c r="D26" s="341"/>
      <c r="E26" s="341"/>
      <c r="F26" s="342"/>
      <c r="G26" s="358"/>
      <c r="H26" s="359"/>
      <c r="I26" s="359"/>
      <c r="J26" s="360"/>
      <c r="K26" s="349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1"/>
      <c r="AC26" s="461"/>
      <c r="AD26" s="461"/>
      <c r="AE26" s="461"/>
      <c r="AF26" s="462"/>
      <c r="AG26" s="626"/>
      <c r="AH26" s="627"/>
      <c r="AI26" s="627"/>
      <c r="AJ26" s="627"/>
      <c r="AK26" s="627"/>
      <c r="AL26" s="627"/>
      <c r="AM26" s="627"/>
      <c r="AN26" s="627"/>
      <c r="AO26" s="627"/>
      <c r="AP26" s="627"/>
      <c r="AQ26" s="627"/>
      <c r="AR26" s="627"/>
      <c r="AS26" s="627"/>
      <c r="AT26" s="627"/>
      <c r="AU26" s="627"/>
      <c r="AV26" s="627"/>
      <c r="AW26" s="627"/>
      <c r="AX26" s="627"/>
      <c r="AY26" s="627"/>
      <c r="AZ26" s="627"/>
      <c r="BA26" s="627"/>
      <c r="BB26" s="627"/>
      <c r="BC26" s="627"/>
      <c r="BD26" s="627"/>
      <c r="BE26" s="627"/>
      <c r="BF26" s="627"/>
      <c r="BG26" s="627"/>
      <c r="BH26" s="627"/>
      <c r="BI26" s="627"/>
      <c r="BJ26" s="627"/>
      <c r="BK26" s="627"/>
      <c r="BL26" s="627"/>
      <c r="BM26" s="627"/>
      <c r="BN26" s="627"/>
      <c r="BO26" s="627"/>
      <c r="BP26" s="628"/>
      <c r="BQ26" s="255"/>
      <c r="BR26" s="255"/>
      <c r="BS26" s="255"/>
      <c r="BT26" s="255"/>
      <c r="BU26" s="255"/>
      <c r="BV26" s="255"/>
      <c r="BW26" s="255"/>
      <c r="BX26" s="255"/>
      <c r="BY26" s="652"/>
      <c r="BZ26" s="653"/>
      <c r="CA26" s="653"/>
      <c r="CB26" s="653"/>
      <c r="CC26" s="653"/>
      <c r="CD26" s="653"/>
      <c r="CE26" s="653"/>
      <c r="CF26" s="653"/>
      <c r="CG26" s="653"/>
      <c r="CH26" s="653"/>
      <c r="CI26" s="653"/>
      <c r="CJ26" s="653"/>
      <c r="CK26" s="653"/>
      <c r="CL26" s="653"/>
      <c r="CM26" s="653"/>
      <c r="CN26" s="653"/>
      <c r="CO26" s="653"/>
      <c r="CP26" s="653"/>
      <c r="CQ26" s="653"/>
      <c r="CR26" s="653"/>
      <c r="CS26" s="653"/>
      <c r="CT26" s="653"/>
      <c r="CU26" s="653"/>
      <c r="CV26" s="653"/>
      <c r="CW26" s="653"/>
      <c r="CX26" s="653"/>
      <c r="CY26" s="653"/>
      <c r="CZ26" s="654"/>
      <c r="DA26" s="171"/>
      <c r="DB26" s="172"/>
      <c r="DC26" s="172"/>
      <c r="DD26" s="172"/>
      <c r="DE26" s="172"/>
      <c r="DF26" s="172"/>
      <c r="DG26" s="172"/>
      <c r="DH26" s="172"/>
      <c r="DI26" s="172"/>
      <c r="DJ26" s="172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61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3"/>
      <c r="FE26" s="8"/>
      <c r="FF26" s="7"/>
      <c r="FG26" s="7"/>
      <c r="FH26" s="7"/>
      <c r="FI26" s="7"/>
      <c r="FJ26" s="7"/>
      <c r="FK26" s="111"/>
      <c r="FL26" s="112"/>
      <c r="FM26" s="112"/>
      <c r="FN26" s="112"/>
      <c r="FO26" s="113"/>
      <c r="FP26" s="7"/>
      <c r="FQ26" s="6"/>
      <c r="FR26" s="6"/>
      <c r="FS26" s="7"/>
      <c r="FT26" s="9"/>
      <c r="FU26" s="31"/>
      <c r="FV26" s="31"/>
      <c r="FW26" s="31"/>
    </row>
    <row r="27" spans="1:179" ht="6" customHeight="1" x14ac:dyDescent="0.15">
      <c r="A27" s="25"/>
      <c r="C27" s="340"/>
      <c r="D27" s="341"/>
      <c r="E27" s="341"/>
      <c r="F27" s="342"/>
      <c r="G27" s="358"/>
      <c r="H27" s="359"/>
      <c r="I27" s="359"/>
      <c r="J27" s="360"/>
      <c r="K27" s="349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1"/>
      <c r="AC27" s="463" t="s">
        <v>45</v>
      </c>
      <c r="AD27" s="463"/>
      <c r="AE27" s="463"/>
      <c r="AF27" s="464"/>
      <c r="AG27" s="629"/>
      <c r="AH27" s="630"/>
      <c r="AI27" s="630"/>
      <c r="AJ27" s="630"/>
      <c r="AK27" s="630"/>
      <c r="AL27" s="630"/>
      <c r="AM27" s="630"/>
      <c r="AN27" s="630"/>
      <c r="AO27" s="630"/>
      <c r="AP27" s="630"/>
      <c r="AQ27" s="630"/>
      <c r="AR27" s="630"/>
      <c r="AS27" s="630"/>
      <c r="AT27" s="630"/>
      <c r="AU27" s="630"/>
      <c r="AV27" s="630"/>
      <c r="AW27" s="630"/>
      <c r="AX27" s="630"/>
      <c r="AY27" s="630"/>
      <c r="AZ27" s="630"/>
      <c r="BA27" s="630"/>
      <c r="BB27" s="630"/>
      <c r="BC27" s="630"/>
      <c r="BD27" s="630"/>
      <c r="BE27" s="630"/>
      <c r="BF27" s="630"/>
      <c r="BG27" s="630"/>
      <c r="BH27" s="630"/>
      <c r="BI27" s="630"/>
      <c r="BJ27" s="630"/>
      <c r="BK27" s="630"/>
      <c r="BL27" s="630"/>
      <c r="BM27" s="630"/>
      <c r="BN27" s="630"/>
      <c r="BO27" s="630"/>
      <c r="BP27" s="631"/>
      <c r="BQ27" s="255">
        <f ca="1">IF(C23="","",INDIRECT("Q料率_業種一括有期・建設!$J$"&amp; B23,TRUE))</f>
        <v>19</v>
      </c>
      <c r="BR27" s="255"/>
      <c r="BS27" s="255"/>
      <c r="BT27" s="255"/>
      <c r="BU27" s="255"/>
      <c r="BV27" s="255"/>
      <c r="BW27" s="255"/>
      <c r="BX27" s="255"/>
      <c r="BY27" s="676">
        <f ca="1">ROUNDDOWN(ROUNDDOWN(AG27*105/108,0)*(BQ27/100)/1000,0)</f>
        <v>0</v>
      </c>
      <c r="BZ27" s="677"/>
      <c r="CA27" s="677"/>
      <c r="CB27" s="677"/>
      <c r="CC27" s="677"/>
      <c r="CD27" s="677"/>
      <c r="CE27" s="677"/>
      <c r="CF27" s="677"/>
      <c r="CG27" s="677"/>
      <c r="CH27" s="677"/>
      <c r="CI27" s="677"/>
      <c r="CJ27" s="677"/>
      <c r="CK27" s="677"/>
      <c r="CL27" s="677"/>
      <c r="CM27" s="677"/>
      <c r="CN27" s="677"/>
      <c r="CO27" s="677"/>
      <c r="CP27" s="677"/>
      <c r="CQ27" s="677"/>
      <c r="CR27" s="677"/>
      <c r="CS27" s="677"/>
      <c r="CT27" s="677"/>
      <c r="CU27" s="677"/>
      <c r="CV27" s="677"/>
      <c r="CW27" s="677"/>
      <c r="CX27" s="677"/>
      <c r="CY27" s="677"/>
      <c r="CZ27" s="678"/>
      <c r="DA27" s="171">
        <f ca="1">IF(C23="","",INDIRECT("Q料率_業種一括有期・建設!$F$"&amp;B23,TRUE))</f>
        <v>79</v>
      </c>
      <c r="DB27" s="172"/>
      <c r="DC27" s="172"/>
      <c r="DD27" s="172"/>
      <c r="DE27" s="172"/>
      <c r="DF27" s="172"/>
      <c r="DG27" s="172"/>
      <c r="DH27" s="172"/>
      <c r="DI27" s="172"/>
      <c r="DJ27" s="172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39">
        <f ca="1">ROUNDDOWN(IF(DK27="",BY27*DA27,BY27*DK27),0)</f>
        <v>0</v>
      </c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1"/>
      <c r="FE27" s="8"/>
      <c r="FF27" s="7"/>
      <c r="FG27" s="7"/>
      <c r="FH27" s="7"/>
      <c r="FI27" s="7"/>
      <c r="FJ27" s="7"/>
      <c r="FK27" s="114"/>
      <c r="FL27" s="115"/>
      <c r="FM27" s="115"/>
      <c r="FN27" s="115"/>
      <c r="FO27" s="116"/>
      <c r="FP27" s="102" t="s">
        <v>46</v>
      </c>
      <c r="FQ27" s="102"/>
      <c r="FR27" s="102"/>
      <c r="FS27" s="7"/>
      <c r="FT27" s="9"/>
      <c r="FU27" s="31"/>
      <c r="FV27" s="31"/>
      <c r="FW27" s="31"/>
    </row>
    <row r="28" spans="1:179" ht="6" customHeight="1" x14ac:dyDescent="0.15">
      <c r="A28" s="25"/>
      <c r="C28" s="340"/>
      <c r="D28" s="341"/>
      <c r="E28" s="341"/>
      <c r="F28" s="342"/>
      <c r="G28" s="358"/>
      <c r="H28" s="359"/>
      <c r="I28" s="359"/>
      <c r="J28" s="360"/>
      <c r="K28" s="349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1"/>
      <c r="AC28" s="463"/>
      <c r="AD28" s="463"/>
      <c r="AE28" s="463"/>
      <c r="AF28" s="464"/>
      <c r="AG28" s="632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633"/>
      <c r="BI28" s="633"/>
      <c r="BJ28" s="633"/>
      <c r="BK28" s="633"/>
      <c r="BL28" s="633"/>
      <c r="BM28" s="633"/>
      <c r="BN28" s="633"/>
      <c r="BO28" s="633"/>
      <c r="BP28" s="634"/>
      <c r="BQ28" s="255"/>
      <c r="BR28" s="255"/>
      <c r="BS28" s="255"/>
      <c r="BT28" s="255"/>
      <c r="BU28" s="255"/>
      <c r="BV28" s="255"/>
      <c r="BW28" s="255"/>
      <c r="BX28" s="255"/>
      <c r="BY28" s="679"/>
      <c r="BZ28" s="680"/>
      <c r="CA28" s="680"/>
      <c r="CB28" s="680"/>
      <c r="CC28" s="680"/>
      <c r="CD28" s="680"/>
      <c r="CE28" s="680"/>
      <c r="CF28" s="680"/>
      <c r="CG28" s="680"/>
      <c r="CH28" s="680"/>
      <c r="CI28" s="680"/>
      <c r="CJ28" s="680"/>
      <c r="CK28" s="680"/>
      <c r="CL28" s="680"/>
      <c r="CM28" s="680"/>
      <c r="CN28" s="680"/>
      <c r="CO28" s="680"/>
      <c r="CP28" s="680"/>
      <c r="CQ28" s="680"/>
      <c r="CR28" s="680"/>
      <c r="CS28" s="680"/>
      <c r="CT28" s="680"/>
      <c r="CU28" s="680"/>
      <c r="CV28" s="680"/>
      <c r="CW28" s="680"/>
      <c r="CX28" s="680"/>
      <c r="CY28" s="680"/>
      <c r="CZ28" s="681"/>
      <c r="DA28" s="171"/>
      <c r="DB28" s="172"/>
      <c r="DC28" s="172"/>
      <c r="DD28" s="172"/>
      <c r="DE28" s="172"/>
      <c r="DF28" s="172"/>
      <c r="DG28" s="172"/>
      <c r="DH28" s="172"/>
      <c r="DI28" s="172"/>
      <c r="DJ28" s="172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2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4"/>
      <c r="FE28" s="8"/>
      <c r="FF28" s="7"/>
      <c r="FG28" s="7"/>
      <c r="FH28" s="7"/>
      <c r="FI28" s="7"/>
      <c r="FJ28" s="7"/>
      <c r="FK28" s="117"/>
      <c r="FL28" s="118"/>
      <c r="FM28" s="118"/>
      <c r="FN28" s="118"/>
      <c r="FO28" s="119"/>
      <c r="FP28" s="102"/>
      <c r="FQ28" s="102"/>
      <c r="FR28" s="102"/>
      <c r="FS28" s="7"/>
      <c r="FT28" s="9"/>
      <c r="FU28" s="31"/>
      <c r="FV28" s="31"/>
      <c r="FW28" s="31"/>
    </row>
    <row r="29" spans="1:179" ht="6" customHeight="1" thickBot="1" x14ac:dyDescent="0.2">
      <c r="A29" s="25"/>
      <c r="C29" s="340"/>
      <c r="D29" s="341"/>
      <c r="E29" s="341"/>
      <c r="F29" s="342"/>
      <c r="G29" s="358"/>
      <c r="H29" s="359"/>
      <c r="I29" s="359"/>
      <c r="J29" s="360"/>
      <c r="K29" s="349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1"/>
      <c r="AC29" s="458" t="s">
        <v>47</v>
      </c>
      <c r="AD29" s="458"/>
      <c r="AE29" s="458"/>
      <c r="AF29" s="459"/>
      <c r="AG29" s="636"/>
      <c r="AH29" s="637"/>
      <c r="AI29" s="637"/>
      <c r="AJ29" s="637"/>
      <c r="AK29" s="637"/>
      <c r="AL29" s="637"/>
      <c r="AM29" s="637"/>
      <c r="AN29" s="637"/>
      <c r="AO29" s="637"/>
      <c r="AP29" s="637"/>
      <c r="AQ29" s="637"/>
      <c r="AR29" s="637"/>
      <c r="AS29" s="637"/>
      <c r="AT29" s="637"/>
      <c r="AU29" s="637"/>
      <c r="AV29" s="637"/>
      <c r="AW29" s="637"/>
      <c r="AX29" s="637"/>
      <c r="AY29" s="637"/>
      <c r="AZ29" s="637"/>
      <c r="BA29" s="637"/>
      <c r="BB29" s="637"/>
      <c r="BC29" s="637"/>
      <c r="BD29" s="637"/>
      <c r="BE29" s="637"/>
      <c r="BF29" s="637"/>
      <c r="BG29" s="637"/>
      <c r="BH29" s="637"/>
      <c r="BI29" s="637"/>
      <c r="BJ29" s="637"/>
      <c r="BK29" s="637"/>
      <c r="BL29" s="637"/>
      <c r="BM29" s="637"/>
      <c r="BN29" s="637"/>
      <c r="BO29" s="637"/>
      <c r="BP29" s="638"/>
      <c r="BQ29" s="642">
        <f ca="1">IF(C23="","",INDIRECT("Q料率_業種一括有期・建設!$K$"&amp; B23,TRUE))</f>
        <v>19</v>
      </c>
      <c r="BR29" s="642"/>
      <c r="BS29" s="642"/>
      <c r="BT29" s="642"/>
      <c r="BU29" s="642"/>
      <c r="BV29" s="642"/>
      <c r="BW29" s="642"/>
      <c r="BX29" s="642"/>
      <c r="BY29" s="643">
        <f ca="1">ROUNDDOWN(AG29*(BQ29/100)/1000,0)</f>
        <v>0</v>
      </c>
      <c r="BZ29" s="644"/>
      <c r="CA29" s="644"/>
      <c r="CB29" s="644"/>
      <c r="CC29" s="644"/>
      <c r="CD29" s="644"/>
      <c r="CE29" s="644"/>
      <c r="CF29" s="644"/>
      <c r="CG29" s="644"/>
      <c r="CH29" s="644"/>
      <c r="CI29" s="644"/>
      <c r="CJ29" s="644"/>
      <c r="CK29" s="644"/>
      <c r="CL29" s="644"/>
      <c r="CM29" s="644"/>
      <c r="CN29" s="644"/>
      <c r="CO29" s="644"/>
      <c r="CP29" s="644"/>
      <c r="CQ29" s="644"/>
      <c r="CR29" s="644"/>
      <c r="CS29" s="644"/>
      <c r="CT29" s="644"/>
      <c r="CU29" s="644"/>
      <c r="CV29" s="644"/>
      <c r="CW29" s="644"/>
      <c r="CX29" s="644"/>
      <c r="CY29" s="644"/>
      <c r="CZ29" s="645"/>
      <c r="DA29" s="668">
        <f ca="1">IF(C23="","",INDIRECT("Q料率_業種一括有期・建設!$G$"&amp;B23,TRUE))</f>
        <v>62</v>
      </c>
      <c r="DB29" s="669"/>
      <c r="DC29" s="669"/>
      <c r="DD29" s="669"/>
      <c r="DE29" s="669"/>
      <c r="DF29" s="669"/>
      <c r="DG29" s="669"/>
      <c r="DH29" s="669"/>
      <c r="DI29" s="669"/>
      <c r="DJ29" s="669"/>
      <c r="DK29" s="248"/>
      <c r="DL29" s="248"/>
      <c r="DM29" s="248"/>
      <c r="DN29" s="248"/>
      <c r="DO29" s="248"/>
      <c r="DP29" s="248"/>
      <c r="DQ29" s="248"/>
      <c r="DR29" s="248"/>
      <c r="DS29" s="248"/>
      <c r="DT29" s="248"/>
      <c r="DU29" s="127">
        <f ca="1">ROUNDDOWN(IF(DK29="",BY29*DA29,BY29*DK29),0)</f>
        <v>0</v>
      </c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9"/>
      <c r="FE29" s="10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1"/>
      <c r="FT29" s="12"/>
      <c r="FU29" s="31"/>
      <c r="FV29" s="31"/>
      <c r="FW29" s="31"/>
    </row>
    <row r="30" spans="1:179" ht="6" customHeight="1" x14ac:dyDescent="0.15">
      <c r="A30" s="25"/>
      <c r="C30" s="343"/>
      <c r="D30" s="344"/>
      <c r="E30" s="344"/>
      <c r="F30" s="345"/>
      <c r="G30" s="358"/>
      <c r="H30" s="359"/>
      <c r="I30" s="359"/>
      <c r="J30" s="360"/>
      <c r="K30" s="352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4"/>
      <c r="AC30" s="458"/>
      <c r="AD30" s="458"/>
      <c r="AE30" s="458"/>
      <c r="AF30" s="459"/>
      <c r="AG30" s="639"/>
      <c r="AH30" s="640"/>
      <c r="AI30" s="640"/>
      <c r="AJ30" s="640"/>
      <c r="AK30" s="640"/>
      <c r="AL30" s="640"/>
      <c r="AM30" s="640"/>
      <c r="AN30" s="640"/>
      <c r="AO30" s="640"/>
      <c r="AP30" s="640"/>
      <c r="AQ30" s="640"/>
      <c r="AR30" s="640"/>
      <c r="AS30" s="640"/>
      <c r="AT30" s="640"/>
      <c r="AU30" s="640"/>
      <c r="AV30" s="640"/>
      <c r="AW30" s="640"/>
      <c r="AX30" s="640"/>
      <c r="AY30" s="640"/>
      <c r="AZ30" s="640"/>
      <c r="BA30" s="640"/>
      <c r="BB30" s="640"/>
      <c r="BC30" s="640"/>
      <c r="BD30" s="640"/>
      <c r="BE30" s="640"/>
      <c r="BF30" s="640"/>
      <c r="BG30" s="640"/>
      <c r="BH30" s="640"/>
      <c r="BI30" s="640"/>
      <c r="BJ30" s="640"/>
      <c r="BK30" s="640"/>
      <c r="BL30" s="640"/>
      <c r="BM30" s="640"/>
      <c r="BN30" s="640"/>
      <c r="BO30" s="640"/>
      <c r="BP30" s="641"/>
      <c r="BQ30" s="642"/>
      <c r="BR30" s="642"/>
      <c r="BS30" s="642"/>
      <c r="BT30" s="642"/>
      <c r="BU30" s="642"/>
      <c r="BV30" s="642"/>
      <c r="BW30" s="642"/>
      <c r="BX30" s="642"/>
      <c r="BY30" s="646"/>
      <c r="BZ30" s="647"/>
      <c r="CA30" s="647"/>
      <c r="CB30" s="647"/>
      <c r="CC30" s="647"/>
      <c r="CD30" s="647"/>
      <c r="CE30" s="647"/>
      <c r="CF30" s="647"/>
      <c r="CG30" s="647"/>
      <c r="CH30" s="647"/>
      <c r="CI30" s="647"/>
      <c r="CJ30" s="647"/>
      <c r="CK30" s="647"/>
      <c r="CL30" s="647"/>
      <c r="CM30" s="647"/>
      <c r="CN30" s="647"/>
      <c r="CO30" s="647"/>
      <c r="CP30" s="647"/>
      <c r="CQ30" s="647"/>
      <c r="CR30" s="647"/>
      <c r="CS30" s="647"/>
      <c r="CT30" s="647"/>
      <c r="CU30" s="647"/>
      <c r="CV30" s="647"/>
      <c r="CW30" s="647"/>
      <c r="CX30" s="647"/>
      <c r="CY30" s="647"/>
      <c r="CZ30" s="648"/>
      <c r="DA30" s="668"/>
      <c r="DB30" s="669"/>
      <c r="DC30" s="669"/>
      <c r="DD30" s="669"/>
      <c r="DE30" s="669"/>
      <c r="DF30" s="669"/>
      <c r="DG30" s="669"/>
      <c r="DH30" s="669"/>
      <c r="DI30" s="669"/>
      <c r="DJ30" s="669"/>
      <c r="DK30" s="248"/>
      <c r="DL30" s="248"/>
      <c r="DM30" s="248"/>
      <c r="DN30" s="248"/>
      <c r="DO30" s="248"/>
      <c r="DP30" s="248"/>
      <c r="DQ30" s="248"/>
      <c r="DR30" s="248"/>
      <c r="DS30" s="248"/>
      <c r="DT30" s="248"/>
      <c r="DU30" s="130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2"/>
      <c r="FE30" s="294" t="s">
        <v>48</v>
      </c>
      <c r="FF30" s="295"/>
      <c r="FG30" s="295"/>
      <c r="FH30" s="295"/>
      <c r="FI30" s="295"/>
      <c r="FJ30" s="295"/>
      <c r="FK30" s="295"/>
      <c r="FL30" s="295"/>
      <c r="FM30" s="295"/>
      <c r="FN30" s="295"/>
      <c r="FO30" s="295"/>
      <c r="FP30" s="295"/>
      <c r="FQ30" s="295"/>
      <c r="FR30" s="295"/>
      <c r="FS30" s="295"/>
      <c r="FT30" s="296"/>
      <c r="FU30" s="31"/>
      <c r="FV30" s="31"/>
      <c r="FW30" s="31"/>
    </row>
    <row r="31" spans="1:179" ht="6" customHeight="1" x14ac:dyDescent="0.15">
      <c r="A31" s="26" t="str">
        <f>C31</f>
        <v>32</v>
      </c>
      <c r="B31" s="2">
        <f>MATCH(C31,Q料率_業種一括有期・建設!B1:B10,0)</f>
        <v>3</v>
      </c>
      <c r="C31" s="337" t="s">
        <v>49</v>
      </c>
      <c r="D31" s="338"/>
      <c r="E31" s="338"/>
      <c r="F31" s="339"/>
      <c r="G31" s="358"/>
      <c r="H31" s="359"/>
      <c r="I31" s="359"/>
      <c r="J31" s="360"/>
      <c r="K31" s="190" t="s">
        <v>50</v>
      </c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2"/>
      <c r="AC31" s="255" t="s">
        <v>42</v>
      </c>
      <c r="AD31" s="255"/>
      <c r="AE31" s="255"/>
      <c r="AF31" s="460"/>
      <c r="AG31" s="635"/>
      <c r="AH31" s="630"/>
      <c r="AI31" s="630"/>
      <c r="AJ31" s="630"/>
      <c r="AK31" s="630"/>
      <c r="AL31" s="630"/>
      <c r="AM31" s="630"/>
      <c r="AN31" s="630"/>
      <c r="AO31" s="630"/>
      <c r="AP31" s="630"/>
      <c r="AQ31" s="630"/>
      <c r="AR31" s="630"/>
      <c r="AS31" s="630"/>
      <c r="AT31" s="630"/>
      <c r="AU31" s="630"/>
      <c r="AV31" s="630"/>
      <c r="AW31" s="630"/>
      <c r="AX31" s="630"/>
      <c r="AY31" s="630"/>
      <c r="AZ31" s="630"/>
      <c r="BA31" s="630"/>
      <c r="BB31" s="630"/>
      <c r="BC31" s="630"/>
      <c r="BD31" s="630"/>
      <c r="BE31" s="630"/>
      <c r="BF31" s="630"/>
      <c r="BG31" s="630"/>
      <c r="BH31" s="630"/>
      <c r="BI31" s="630"/>
      <c r="BJ31" s="630"/>
      <c r="BK31" s="630"/>
      <c r="BL31" s="630"/>
      <c r="BM31" s="630"/>
      <c r="BN31" s="630"/>
      <c r="BO31" s="630"/>
      <c r="BP31" s="631"/>
      <c r="BQ31" s="255">
        <f ca="1">IF(C31="","",INDIRECT("Q料率_業種一括有期・建設!$H$"&amp;B31,TRUE))</f>
        <v>20</v>
      </c>
      <c r="BR31" s="255"/>
      <c r="BS31" s="255"/>
      <c r="BT31" s="255"/>
      <c r="BU31" s="255"/>
      <c r="BV31" s="255"/>
      <c r="BW31" s="255"/>
      <c r="BX31" s="255"/>
      <c r="BY31" s="670">
        <f ca="1">ROUNDDOWN(AG31*(BQ31/100)/1000,0)</f>
        <v>0</v>
      </c>
      <c r="BZ31" s="671"/>
      <c r="CA31" s="671"/>
      <c r="CB31" s="671"/>
      <c r="CC31" s="671"/>
      <c r="CD31" s="671"/>
      <c r="CE31" s="671"/>
      <c r="CF31" s="671"/>
      <c r="CG31" s="671"/>
      <c r="CH31" s="671"/>
      <c r="CI31" s="671"/>
      <c r="CJ31" s="671"/>
      <c r="CK31" s="671"/>
      <c r="CL31" s="671"/>
      <c r="CM31" s="671"/>
      <c r="CN31" s="671"/>
      <c r="CO31" s="671"/>
      <c r="CP31" s="671"/>
      <c r="CQ31" s="671"/>
      <c r="CR31" s="671"/>
      <c r="CS31" s="671"/>
      <c r="CT31" s="671"/>
      <c r="CU31" s="671"/>
      <c r="CV31" s="671"/>
      <c r="CW31" s="671"/>
      <c r="CX31" s="671"/>
      <c r="CY31" s="671"/>
      <c r="CZ31" s="672"/>
      <c r="DA31" s="171">
        <f ca="1">IF(C31="","",INDIRECT("Q料率_業種一括有期・建設!$D$"&amp;B31,TRUE))</f>
        <v>16</v>
      </c>
      <c r="DB31" s="172"/>
      <c r="DC31" s="172"/>
      <c r="DD31" s="172"/>
      <c r="DE31" s="172"/>
      <c r="DF31" s="172"/>
      <c r="DG31" s="172"/>
      <c r="DH31" s="172"/>
      <c r="DI31" s="172"/>
      <c r="DJ31" s="172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65">
        <f ca="1">ROUNDDOWN(IF(DK31="",BY31*DA31,BY31*DK31),0)</f>
        <v>0</v>
      </c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  <c r="EU31" s="166"/>
      <c r="EV31" s="166"/>
      <c r="EW31" s="166"/>
      <c r="EX31" s="166"/>
      <c r="EY31" s="166"/>
      <c r="EZ31" s="166"/>
      <c r="FA31" s="166"/>
      <c r="FB31" s="166"/>
      <c r="FC31" s="166"/>
      <c r="FD31" s="167"/>
      <c r="FE31" s="297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9"/>
      <c r="FU31" s="31"/>
      <c r="FV31" s="31"/>
      <c r="FW31" s="31"/>
    </row>
    <row r="32" spans="1:179" ht="6" customHeight="1" x14ac:dyDescent="0.15">
      <c r="A32" s="25"/>
      <c r="C32" s="340"/>
      <c r="D32" s="341"/>
      <c r="E32" s="341"/>
      <c r="F32" s="342"/>
      <c r="G32" s="358"/>
      <c r="H32" s="359"/>
      <c r="I32" s="359"/>
      <c r="J32" s="360"/>
      <c r="K32" s="335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336"/>
      <c r="AC32" s="255"/>
      <c r="AD32" s="255"/>
      <c r="AE32" s="255"/>
      <c r="AF32" s="460"/>
      <c r="AG32" s="632"/>
      <c r="AH32" s="633"/>
      <c r="AI32" s="633"/>
      <c r="AJ32" s="633"/>
      <c r="AK32" s="633"/>
      <c r="AL32" s="633"/>
      <c r="AM32" s="633"/>
      <c r="AN32" s="633"/>
      <c r="AO32" s="633"/>
      <c r="AP32" s="633"/>
      <c r="AQ32" s="633"/>
      <c r="AR32" s="633"/>
      <c r="AS32" s="633"/>
      <c r="AT32" s="633"/>
      <c r="AU32" s="633"/>
      <c r="AV32" s="633"/>
      <c r="AW32" s="633"/>
      <c r="AX32" s="633"/>
      <c r="AY32" s="633"/>
      <c r="AZ32" s="633"/>
      <c r="BA32" s="633"/>
      <c r="BB32" s="633"/>
      <c r="BC32" s="633"/>
      <c r="BD32" s="633"/>
      <c r="BE32" s="633"/>
      <c r="BF32" s="633"/>
      <c r="BG32" s="633"/>
      <c r="BH32" s="633"/>
      <c r="BI32" s="633"/>
      <c r="BJ32" s="633"/>
      <c r="BK32" s="633"/>
      <c r="BL32" s="633"/>
      <c r="BM32" s="633"/>
      <c r="BN32" s="633"/>
      <c r="BO32" s="633"/>
      <c r="BP32" s="634"/>
      <c r="BQ32" s="255"/>
      <c r="BR32" s="255"/>
      <c r="BS32" s="255"/>
      <c r="BT32" s="255"/>
      <c r="BU32" s="255"/>
      <c r="BV32" s="255"/>
      <c r="BW32" s="255"/>
      <c r="BX32" s="255"/>
      <c r="BY32" s="673"/>
      <c r="BZ32" s="674"/>
      <c r="CA32" s="674"/>
      <c r="CB32" s="674"/>
      <c r="CC32" s="674"/>
      <c r="CD32" s="674"/>
      <c r="CE32" s="674"/>
      <c r="CF32" s="674"/>
      <c r="CG32" s="674"/>
      <c r="CH32" s="674"/>
      <c r="CI32" s="674"/>
      <c r="CJ32" s="674"/>
      <c r="CK32" s="674"/>
      <c r="CL32" s="674"/>
      <c r="CM32" s="674"/>
      <c r="CN32" s="674"/>
      <c r="CO32" s="674"/>
      <c r="CP32" s="674"/>
      <c r="CQ32" s="674"/>
      <c r="CR32" s="674"/>
      <c r="CS32" s="674"/>
      <c r="CT32" s="674"/>
      <c r="CU32" s="674"/>
      <c r="CV32" s="674"/>
      <c r="CW32" s="674"/>
      <c r="CX32" s="674"/>
      <c r="CY32" s="674"/>
      <c r="CZ32" s="675"/>
      <c r="DA32" s="171"/>
      <c r="DB32" s="172"/>
      <c r="DC32" s="172"/>
      <c r="DD32" s="172"/>
      <c r="DE32" s="172"/>
      <c r="DF32" s="172"/>
      <c r="DG32" s="172"/>
      <c r="DH32" s="172"/>
      <c r="DI32" s="172"/>
      <c r="DJ32" s="172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68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70"/>
      <c r="FE32" s="297"/>
      <c r="FF32" s="298"/>
      <c r="FG32" s="298"/>
      <c r="FH32" s="298"/>
      <c r="FI32" s="298"/>
      <c r="FJ32" s="298"/>
      <c r="FK32" s="298"/>
      <c r="FL32" s="298"/>
      <c r="FM32" s="298"/>
      <c r="FN32" s="298"/>
      <c r="FO32" s="298"/>
      <c r="FP32" s="298"/>
      <c r="FQ32" s="298"/>
      <c r="FR32" s="298"/>
      <c r="FS32" s="298"/>
      <c r="FT32" s="299"/>
      <c r="FU32" s="31"/>
      <c r="FV32" s="31"/>
      <c r="FW32" s="31"/>
    </row>
    <row r="33" spans="1:184" ht="6" customHeight="1" x14ac:dyDescent="0.15">
      <c r="A33" s="25"/>
      <c r="C33" s="340"/>
      <c r="D33" s="341"/>
      <c r="E33" s="341"/>
      <c r="F33" s="342"/>
      <c r="G33" s="358"/>
      <c r="H33" s="359"/>
      <c r="I33" s="359"/>
      <c r="J33" s="360"/>
      <c r="K33" s="335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336"/>
      <c r="AC33" s="461" t="s">
        <v>44</v>
      </c>
      <c r="AD33" s="461"/>
      <c r="AE33" s="461"/>
      <c r="AF33" s="462"/>
      <c r="AG33" s="623"/>
      <c r="AH33" s="624"/>
      <c r="AI33" s="624"/>
      <c r="AJ33" s="624"/>
      <c r="AK33" s="624"/>
      <c r="AL33" s="624"/>
      <c r="AM33" s="624"/>
      <c r="AN33" s="624"/>
      <c r="AO33" s="624"/>
      <c r="AP33" s="624"/>
      <c r="AQ33" s="624"/>
      <c r="AR33" s="624"/>
      <c r="AS33" s="624"/>
      <c r="AT33" s="624"/>
      <c r="AU33" s="624"/>
      <c r="AV33" s="624"/>
      <c r="AW33" s="624"/>
      <c r="AX33" s="624"/>
      <c r="AY33" s="624"/>
      <c r="AZ33" s="624"/>
      <c r="BA33" s="624"/>
      <c r="BB33" s="624"/>
      <c r="BC33" s="624"/>
      <c r="BD33" s="624"/>
      <c r="BE33" s="624"/>
      <c r="BF33" s="624"/>
      <c r="BG33" s="624"/>
      <c r="BH33" s="624"/>
      <c r="BI33" s="624"/>
      <c r="BJ33" s="624"/>
      <c r="BK33" s="624"/>
      <c r="BL33" s="624"/>
      <c r="BM33" s="624"/>
      <c r="BN33" s="624"/>
      <c r="BO33" s="624"/>
      <c r="BP33" s="625"/>
      <c r="BQ33" s="255">
        <f ca="1">IF(C31="","",INDIRECT("Q料率_業種一括有期・建設!$I$"&amp;B31,TRUE))</f>
        <v>20</v>
      </c>
      <c r="BR33" s="255"/>
      <c r="BS33" s="255"/>
      <c r="BT33" s="255"/>
      <c r="BU33" s="255"/>
      <c r="BV33" s="255"/>
      <c r="BW33" s="255"/>
      <c r="BX33" s="255"/>
      <c r="BY33" s="649">
        <f ca="1">ROUNDDOWN(AG33*(BQ33/100)/1000,0)</f>
        <v>0</v>
      </c>
      <c r="BZ33" s="650"/>
      <c r="CA33" s="650"/>
      <c r="CB33" s="650"/>
      <c r="CC33" s="650"/>
      <c r="CD33" s="650"/>
      <c r="CE33" s="650"/>
      <c r="CF33" s="650"/>
      <c r="CG33" s="650"/>
      <c r="CH33" s="650"/>
      <c r="CI33" s="650"/>
      <c r="CJ33" s="650"/>
      <c r="CK33" s="650"/>
      <c r="CL33" s="650"/>
      <c r="CM33" s="650"/>
      <c r="CN33" s="650"/>
      <c r="CO33" s="650"/>
      <c r="CP33" s="650"/>
      <c r="CQ33" s="650"/>
      <c r="CR33" s="650"/>
      <c r="CS33" s="650"/>
      <c r="CT33" s="650"/>
      <c r="CU33" s="650"/>
      <c r="CV33" s="650"/>
      <c r="CW33" s="650"/>
      <c r="CX33" s="650"/>
      <c r="CY33" s="650"/>
      <c r="CZ33" s="651"/>
      <c r="DA33" s="171">
        <f ca="1">IF(C31="","",INDIRECT("Q料率_業種一括有期・建設!$E$"&amp;B31,TRUE))</f>
        <v>16</v>
      </c>
      <c r="DB33" s="172"/>
      <c r="DC33" s="172"/>
      <c r="DD33" s="172"/>
      <c r="DE33" s="172"/>
      <c r="DF33" s="172"/>
      <c r="DG33" s="172"/>
      <c r="DH33" s="172"/>
      <c r="DI33" s="172"/>
      <c r="DJ33" s="172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58">
        <f ca="1">ROUNDDOWN(IF(DK33="",BY33*DA33,BY33*DK33),0)</f>
        <v>0</v>
      </c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60"/>
      <c r="FE33" s="8"/>
      <c r="FF33" s="7"/>
      <c r="FG33" s="7"/>
      <c r="FH33" s="7"/>
      <c r="FI33" s="7"/>
      <c r="FJ33" s="7"/>
      <c r="FK33" s="111"/>
      <c r="FL33" s="112"/>
      <c r="FM33" s="112"/>
      <c r="FN33" s="112"/>
      <c r="FO33" s="113"/>
      <c r="FP33" s="7"/>
      <c r="FQ33" s="7"/>
      <c r="FR33" s="7"/>
      <c r="FS33" s="7"/>
      <c r="FT33" s="9"/>
      <c r="FU33" s="31"/>
      <c r="FV33" s="31"/>
      <c r="FW33" s="31"/>
      <c r="FX33" s="1"/>
      <c r="GB33" s="45"/>
    </row>
    <row r="34" spans="1:184" ht="6" customHeight="1" x14ac:dyDescent="0.15">
      <c r="A34" s="25"/>
      <c r="C34" s="340"/>
      <c r="D34" s="341"/>
      <c r="E34" s="341"/>
      <c r="F34" s="342"/>
      <c r="G34" s="358"/>
      <c r="H34" s="359"/>
      <c r="I34" s="359"/>
      <c r="J34" s="360"/>
      <c r="K34" s="335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336"/>
      <c r="AC34" s="461"/>
      <c r="AD34" s="461"/>
      <c r="AE34" s="461"/>
      <c r="AF34" s="462"/>
      <c r="AG34" s="626"/>
      <c r="AH34" s="627"/>
      <c r="AI34" s="627"/>
      <c r="AJ34" s="627"/>
      <c r="AK34" s="627"/>
      <c r="AL34" s="627"/>
      <c r="AM34" s="627"/>
      <c r="AN34" s="627"/>
      <c r="AO34" s="627"/>
      <c r="AP34" s="627"/>
      <c r="AQ34" s="627"/>
      <c r="AR34" s="627"/>
      <c r="AS34" s="627"/>
      <c r="AT34" s="627"/>
      <c r="AU34" s="627"/>
      <c r="AV34" s="627"/>
      <c r="AW34" s="627"/>
      <c r="AX34" s="627"/>
      <c r="AY34" s="627"/>
      <c r="AZ34" s="627"/>
      <c r="BA34" s="627"/>
      <c r="BB34" s="627"/>
      <c r="BC34" s="627"/>
      <c r="BD34" s="627"/>
      <c r="BE34" s="627"/>
      <c r="BF34" s="627"/>
      <c r="BG34" s="627"/>
      <c r="BH34" s="627"/>
      <c r="BI34" s="627"/>
      <c r="BJ34" s="627"/>
      <c r="BK34" s="627"/>
      <c r="BL34" s="627"/>
      <c r="BM34" s="627"/>
      <c r="BN34" s="627"/>
      <c r="BO34" s="627"/>
      <c r="BP34" s="628"/>
      <c r="BQ34" s="255"/>
      <c r="BR34" s="255"/>
      <c r="BS34" s="255"/>
      <c r="BT34" s="255"/>
      <c r="BU34" s="255"/>
      <c r="BV34" s="255"/>
      <c r="BW34" s="255"/>
      <c r="BX34" s="255"/>
      <c r="BY34" s="652"/>
      <c r="BZ34" s="653"/>
      <c r="CA34" s="653"/>
      <c r="CB34" s="653"/>
      <c r="CC34" s="653"/>
      <c r="CD34" s="653"/>
      <c r="CE34" s="653"/>
      <c r="CF34" s="653"/>
      <c r="CG34" s="653"/>
      <c r="CH34" s="653"/>
      <c r="CI34" s="653"/>
      <c r="CJ34" s="653"/>
      <c r="CK34" s="653"/>
      <c r="CL34" s="653"/>
      <c r="CM34" s="653"/>
      <c r="CN34" s="653"/>
      <c r="CO34" s="653"/>
      <c r="CP34" s="653"/>
      <c r="CQ34" s="653"/>
      <c r="CR34" s="653"/>
      <c r="CS34" s="653"/>
      <c r="CT34" s="653"/>
      <c r="CU34" s="653"/>
      <c r="CV34" s="653"/>
      <c r="CW34" s="653"/>
      <c r="CX34" s="653"/>
      <c r="CY34" s="653"/>
      <c r="CZ34" s="654"/>
      <c r="DA34" s="171"/>
      <c r="DB34" s="172"/>
      <c r="DC34" s="172"/>
      <c r="DD34" s="172"/>
      <c r="DE34" s="172"/>
      <c r="DF34" s="172"/>
      <c r="DG34" s="172"/>
      <c r="DH34" s="172"/>
      <c r="DI34" s="172"/>
      <c r="DJ34" s="172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61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2"/>
      <c r="EZ34" s="162"/>
      <c r="FA34" s="162"/>
      <c r="FB34" s="162"/>
      <c r="FC34" s="162"/>
      <c r="FD34" s="163"/>
      <c r="FE34" s="8"/>
      <c r="FF34" s="7"/>
      <c r="FG34" s="7"/>
      <c r="FH34" s="7"/>
      <c r="FI34" s="7"/>
      <c r="FJ34" s="7"/>
      <c r="FK34" s="114"/>
      <c r="FL34" s="115"/>
      <c r="FM34" s="115"/>
      <c r="FN34" s="115"/>
      <c r="FO34" s="116"/>
      <c r="FP34" s="7"/>
      <c r="FQ34" s="7"/>
      <c r="FR34" s="7"/>
      <c r="FS34" s="7"/>
      <c r="FT34" s="9"/>
      <c r="FU34" s="31"/>
      <c r="FV34" s="31"/>
      <c r="FW34" s="31"/>
    </row>
    <row r="35" spans="1:184" ht="6" customHeight="1" x14ac:dyDescent="0.15">
      <c r="A35" s="25"/>
      <c r="C35" s="340"/>
      <c r="D35" s="341"/>
      <c r="E35" s="341"/>
      <c r="F35" s="342"/>
      <c r="G35" s="358"/>
      <c r="H35" s="359"/>
      <c r="I35" s="359"/>
      <c r="J35" s="360"/>
      <c r="K35" s="335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336"/>
      <c r="AC35" s="463" t="s">
        <v>45</v>
      </c>
      <c r="AD35" s="463"/>
      <c r="AE35" s="463"/>
      <c r="AF35" s="464"/>
      <c r="AG35" s="629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630"/>
      <c r="AS35" s="630"/>
      <c r="AT35" s="630"/>
      <c r="AU35" s="630"/>
      <c r="AV35" s="630"/>
      <c r="AW35" s="630"/>
      <c r="AX35" s="630"/>
      <c r="AY35" s="630"/>
      <c r="AZ35" s="630"/>
      <c r="BA35" s="630"/>
      <c r="BB35" s="630"/>
      <c r="BC35" s="630"/>
      <c r="BD35" s="630"/>
      <c r="BE35" s="630"/>
      <c r="BF35" s="630"/>
      <c r="BG35" s="630"/>
      <c r="BH35" s="630"/>
      <c r="BI35" s="630"/>
      <c r="BJ35" s="630"/>
      <c r="BK35" s="630"/>
      <c r="BL35" s="630"/>
      <c r="BM35" s="630"/>
      <c r="BN35" s="630"/>
      <c r="BO35" s="630"/>
      <c r="BP35" s="631"/>
      <c r="BQ35" s="255">
        <f ca="1">IF(C31="","",INDIRECT("Q料率_業種一括有期・建設!$J$"&amp;B31,TRUE))</f>
        <v>20</v>
      </c>
      <c r="BR35" s="255"/>
      <c r="BS35" s="255"/>
      <c r="BT35" s="255"/>
      <c r="BU35" s="255"/>
      <c r="BV35" s="255"/>
      <c r="BW35" s="255"/>
      <c r="BX35" s="255"/>
      <c r="BY35" s="676">
        <f ca="1">ROUNDDOWN(ROUNDDOWN(AG35*105/108,0)*(BQ35/100)/1000,0)</f>
        <v>0</v>
      </c>
      <c r="BZ35" s="677"/>
      <c r="CA35" s="677"/>
      <c r="CB35" s="677"/>
      <c r="CC35" s="677"/>
      <c r="CD35" s="677"/>
      <c r="CE35" s="677"/>
      <c r="CF35" s="677"/>
      <c r="CG35" s="677"/>
      <c r="CH35" s="677"/>
      <c r="CI35" s="677"/>
      <c r="CJ35" s="677"/>
      <c r="CK35" s="677"/>
      <c r="CL35" s="677"/>
      <c r="CM35" s="677"/>
      <c r="CN35" s="677"/>
      <c r="CO35" s="677"/>
      <c r="CP35" s="677"/>
      <c r="CQ35" s="677"/>
      <c r="CR35" s="677"/>
      <c r="CS35" s="677"/>
      <c r="CT35" s="677"/>
      <c r="CU35" s="677"/>
      <c r="CV35" s="677"/>
      <c r="CW35" s="677"/>
      <c r="CX35" s="677"/>
      <c r="CY35" s="677"/>
      <c r="CZ35" s="678"/>
      <c r="DA35" s="171">
        <f ca="1">IF(C31="","",INDIRECT("Q料率_業種一括有期・建設!$F$"&amp;B31,TRUE))</f>
        <v>11</v>
      </c>
      <c r="DB35" s="172"/>
      <c r="DC35" s="172"/>
      <c r="DD35" s="172"/>
      <c r="DE35" s="172"/>
      <c r="DF35" s="172"/>
      <c r="DG35" s="172"/>
      <c r="DH35" s="172"/>
      <c r="DI35" s="172"/>
      <c r="DJ35" s="172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39">
        <f ca="1">ROUNDDOWN(IF(DK35="",BY35*DA35,BY35*DK35),0)</f>
        <v>0</v>
      </c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1"/>
      <c r="FE35" s="8"/>
      <c r="FF35" s="7"/>
      <c r="FG35" s="7"/>
      <c r="FH35" s="7"/>
      <c r="FI35" s="7"/>
      <c r="FJ35" s="7"/>
      <c r="FK35" s="117"/>
      <c r="FL35" s="118"/>
      <c r="FM35" s="118"/>
      <c r="FN35" s="118"/>
      <c r="FO35" s="119"/>
      <c r="FP35" s="7"/>
      <c r="FQ35" s="7"/>
      <c r="FR35" s="7"/>
      <c r="FS35" s="7"/>
      <c r="FT35" s="9"/>
      <c r="FU35" s="31"/>
      <c r="FV35" s="31"/>
      <c r="FW35" s="31"/>
    </row>
    <row r="36" spans="1:184" ht="6" customHeight="1" thickBot="1" x14ac:dyDescent="0.2">
      <c r="A36" s="25"/>
      <c r="C36" s="340"/>
      <c r="D36" s="341"/>
      <c r="E36" s="341"/>
      <c r="F36" s="342"/>
      <c r="G36" s="358"/>
      <c r="H36" s="359"/>
      <c r="I36" s="359"/>
      <c r="J36" s="360"/>
      <c r="K36" s="335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336"/>
      <c r="AC36" s="463"/>
      <c r="AD36" s="463"/>
      <c r="AE36" s="463"/>
      <c r="AF36" s="464"/>
      <c r="AG36" s="632"/>
      <c r="AH36" s="633"/>
      <c r="AI36" s="633"/>
      <c r="AJ36" s="633"/>
      <c r="AK36" s="633"/>
      <c r="AL36" s="633"/>
      <c r="AM36" s="633"/>
      <c r="AN36" s="633"/>
      <c r="AO36" s="633"/>
      <c r="AP36" s="633"/>
      <c r="AQ36" s="633"/>
      <c r="AR36" s="633"/>
      <c r="AS36" s="633"/>
      <c r="AT36" s="633"/>
      <c r="AU36" s="633"/>
      <c r="AV36" s="633"/>
      <c r="AW36" s="633"/>
      <c r="AX36" s="633"/>
      <c r="AY36" s="633"/>
      <c r="AZ36" s="633"/>
      <c r="BA36" s="633"/>
      <c r="BB36" s="633"/>
      <c r="BC36" s="633"/>
      <c r="BD36" s="633"/>
      <c r="BE36" s="633"/>
      <c r="BF36" s="633"/>
      <c r="BG36" s="633"/>
      <c r="BH36" s="633"/>
      <c r="BI36" s="633"/>
      <c r="BJ36" s="633"/>
      <c r="BK36" s="633"/>
      <c r="BL36" s="633"/>
      <c r="BM36" s="633"/>
      <c r="BN36" s="633"/>
      <c r="BO36" s="633"/>
      <c r="BP36" s="634"/>
      <c r="BQ36" s="255"/>
      <c r="BR36" s="255"/>
      <c r="BS36" s="255"/>
      <c r="BT36" s="255"/>
      <c r="BU36" s="255"/>
      <c r="BV36" s="255"/>
      <c r="BW36" s="255"/>
      <c r="BX36" s="255"/>
      <c r="BY36" s="679"/>
      <c r="BZ36" s="680"/>
      <c r="CA36" s="680"/>
      <c r="CB36" s="680"/>
      <c r="CC36" s="680"/>
      <c r="CD36" s="680"/>
      <c r="CE36" s="680"/>
      <c r="CF36" s="680"/>
      <c r="CG36" s="680"/>
      <c r="CH36" s="680"/>
      <c r="CI36" s="680"/>
      <c r="CJ36" s="680"/>
      <c r="CK36" s="680"/>
      <c r="CL36" s="680"/>
      <c r="CM36" s="680"/>
      <c r="CN36" s="680"/>
      <c r="CO36" s="680"/>
      <c r="CP36" s="680"/>
      <c r="CQ36" s="680"/>
      <c r="CR36" s="680"/>
      <c r="CS36" s="680"/>
      <c r="CT36" s="680"/>
      <c r="CU36" s="680"/>
      <c r="CV36" s="680"/>
      <c r="CW36" s="680"/>
      <c r="CX36" s="680"/>
      <c r="CY36" s="680"/>
      <c r="CZ36" s="681"/>
      <c r="DA36" s="171"/>
      <c r="DB36" s="172"/>
      <c r="DC36" s="172"/>
      <c r="DD36" s="172"/>
      <c r="DE36" s="172"/>
      <c r="DF36" s="172"/>
      <c r="DG36" s="172"/>
      <c r="DH36" s="172"/>
      <c r="DI36" s="172"/>
      <c r="DJ36" s="172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2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4"/>
      <c r="FE36" s="8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9"/>
      <c r="FU36" s="31"/>
      <c r="FV36" s="31"/>
      <c r="FW36" s="31"/>
    </row>
    <row r="37" spans="1:184" ht="6" customHeight="1" x14ac:dyDescent="0.15">
      <c r="A37" s="25"/>
      <c r="C37" s="340"/>
      <c r="D37" s="341"/>
      <c r="E37" s="341"/>
      <c r="F37" s="342"/>
      <c r="G37" s="358"/>
      <c r="H37" s="359"/>
      <c r="I37" s="359"/>
      <c r="J37" s="360"/>
      <c r="K37" s="335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336"/>
      <c r="AC37" s="458" t="s">
        <v>47</v>
      </c>
      <c r="AD37" s="458"/>
      <c r="AE37" s="458"/>
      <c r="AF37" s="459"/>
      <c r="AG37" s="636"/>
      <c r="AH37" s="637"/>
      <c r="AI37" s="637"/>
      <c r="AJ37" s="637"/>
      <c r="AK37" s="637"/>
      <c r="AL37" s="637"/>
      <c r="AM37" s="637"/>
      <c r="AN37" s="637"/>
      <c r="AO37" s="637"/>
      <c r="AP37" s="637"/>
      <c r="AQ37" s="637"/>
      <c r="AR37" s="637"/>
      <c r="AS37" s="637"/>
      <c r="AT37" s="637"/>
      <c r="AU37" s="637"/>
      <c r="AV37" s="637"/>
      <c r="AW37" s="637"/>
      <c r="AX37" s="637"/>
      <c r="AY37" s="637"/>
      <c r="AZ37" s="637"/>
      <c r="BA37" s="637"/>
      <c r="BB37" s="637"/>
      <c r="BC37" s="637"/>
      <c r="BD37" s="637"/>
      <c r="BE37" s="637"/>
      <c r="BF37" s="637"/>
      <c r="BG37" s="637"/>
      <c r="BH37" s="637"/>
      <c r="BI37" s="637"/>
      <c r="BJ37" s="637"/>
      <c r="BK37" s="637"/>
      <c r="BL37" s="637"/>
      <c r="BM37" s="637"/>
      <c r="BN37" s="637"/>
      <c r="BO37" s="637"/>
      <c r="BP37" s="638"/>
      <c r="BQ37" s="642">
        <f ca="1">IF(C31="","",INDIRECT("Q料率_業種一括有期・建設!$K$"&amp; B31,TRUE))</f>
        <v>19</v>
      </c>
      <c r="BR37" s="642"/>
      <c r="BS37" s="642"/>
      <c r="BT37" s="642"/>
      <c r="BU37" s="642"/>
      <c r="BV37" s="642"/>
      <c r="BW37" s="642"/>
      <c r="BX37" s="642"/>
      <c r="BY37" s="643">
        <f ca="1">ROUNDDOWN(AG37*(BQ37/100)/1000,0)</f>
        <v>0</v>
      </c>
      <c r="BZ37" s="644"/>
      <c r="CA37" s="644"/>
      <c r="CB37" s="644"/>
      <c r="CC37" s="644"/>
      <c r="CD37" s="644"/>
      <c r="CE37" s="644"/>
      <c r="CF37" s="644"/>
      <c r="CG37" s="644"/>
      <c r="CH37" s="644"/>
      <c r="CI37" s="644"/>
      <c r="CJ37" s="644"/>
      <c r="CK37" s="644"/>
      <c r="CL37" s="644"/>
      <c r="CM37" s="644"/>
      <c r="CN37" s="644"/>
      <c r="CO37" s="644"/>
      <c r="CP37" s="644"/>
      <c r="CQ37" s="644"/>
      <c r="CR37" s="644"/>
      <c r="CS37" s="644"/>
      <c r="CT37" s="644"/>
      <c r="CU37" s="644"/>
      <c r="CV37" s="644"/>
      <c r="CW37" s="644"/>
      <c r="CX37" s="644"/>
      <c r="CY37" s="644"/>
      <c r="CZ37" s="645"/>
      <c r="DA37" s="668">
        <f ca="1">IF(C31="","",INDIRECT("Q料率_業種一括有期・建設!$G$"&amp;B31,TRUE))</f>
        <v>11</v>
      </c>
      <c r="DB37" s="669"/>
      <c r="DC37" s="669"/>
      <c r="DD37" s="669"/>
      <c r="DE37" s="669"/>
      <c r="DF37" s="669"/>
      <c r="DG37" s="669"/>
      <c r="DH37" s="669"/>
      <c r="DI37" s="669"/>
      <c r="DJ37" s="669"/>
      <c r="DK37" s="248"/>
      <c r="DL37" s="248"/>
      <c r="DM37" s="248"/>
      <c r="DN37" s="248"/>
      <c r="DO37" s="248"/>
      <c r="DP37" s="248"/>
      <c r="DQ37" s="248"/>
      <c r="DR37" s="248"/>
      <c r="DS37" s="248"/>
      <c r="DT37" s="248"/>
      <c r="DU37" s="127">
        <f ca="1">ROUNDDOWN(IF(DK37="",BY37*DA37,BY37*DK37),0)</f>
        <v>0</v>
      </c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9"/>
      <c r="FE37" s="120" t="s">
        <v>51</v>
      </c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2"/>
      <c r="FU37" s="31"/>
      <c r="FV37" s="31"/>
      <c r="FW37" s="31"/>
    </row>
    <row r="38" spans="1:184" ht="6" customHeight="1" x14ac:dyDescent="0.15">
      <c r="A38" s="25"/>
      <c r="C38" s="343"/>
      <c r="D38" s="344"/>
      <c r="E38" s="344"/>
      <c r="F38" s="345"/>
      <c r="G38" s="358"/>
      <c r="H38" s="359"/>
      <c r="I38" s="359"/>
      <c r="J38" s="360"/>
      <c r="K38" s="193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5"/>
      <c r="AC38" s="458"/>
      <c r="AD38" s="458"/>
      <c r="AE38" s="458"/>
      <c r="AF38" s="459"/>
      <c r="AG38" s="639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  <c r="AV38" s="640"/>
      <c r="AW38" s="640"/>
      <c r="AX38" s="640"/>
      <c r="AY38" s="640"/>
      <c r="AZ38" s="640"/>
      <c r="BA38" s="640"/>
      <c r="BB38" s="640"/>
      <c r="BC38" s="640"/>
      <c r="BD38" s="640"/>
      <c r="BE38" s="640"/>
      <c r="BF38" s="640"/>
      <c r="BG38" s="640"/>
      <c r="BH38" s="640"/>
      <c r="BI38" s="640"/>
      <c r="BJ38" s="640"/>
      <c r="BK38" s="640"/>
      <c r="BL38" s="640"/>
      <c r="BM38" s="640"/>
      <c r="BN38" s="640"/>
      <c r="BO38" s="640"/>
      <c r="BP38" s="641"/>
      <c r="BQ38" s="642"/>
      <c r="BR38" s="642"/>
      <c r="BS38" s="642"/>
      <c r="BT38" s="642"/>
      <c r="BU38" s="642"/>
      <c r="BV38" s="642"/>
      <c r="BW38" s="642"/>
      <c r="BX38" s="642"/>
      <c r="BY38" s="646"/>
      <c r="BZ38" s="647"/>
      <c r="CA38" s="647"/>
      <c r="CB38" s="647"/>
      <c r="CC38" s="647"/>
      <c r="CD38" s="647"/>
      <c r="CE38" s="647"/>
      <c r="CF38" s="647"/>
      <c r="CG38" s="647"/>
      <c r="CH38" s="647"/>
      <c r="CI38" s="647"/>
      <c r="CJ38" s="647"/>
      <c r="CK38" s="647"/>
      <c r="CL38" s="647"/>
      <c r="CM38" s="647"/>
      <c r="CN38" s="647"/>
      <c r="CO38" s="647"/>
      <c r="CP38" s="647"/>
      <c r="CQ38" s="647"/>
      <c r="CR38" s="647"/>
      <c r="CS38" s="647"/>
      <c r="CT38" s="647"/>
      <c r="CU38" s="647"/>
      <c r="CV38" s="647"/>
      <c r="CW38" s="647"/>
      <c r="CX38" s="647"/>
      <c r="CY38" s="647"/>
      <c r="CZ38" s="648"/>
      <c r="DA38" s="668"/>
      <c r="DB38" s="669"/>
      <c r="DC38" s="669"/>
      <c r="DD38" s="669"/>
      <c r="DE38" s="669"/>
      <c r="DF38" s="669"/>
      <c r="DG38" s="669"/>
      <c r="DH38" s="669"/>
      <c r="DI38" s="669"/>
      <c r="DJ38" s="669"/>
      <c r="DK38" s="248"/>
      <c r="DL38" s="248"/>
      <c r="DM38" s="248"/>
      <c r="DN38" s="248"/>
      <c r="DO38" s="248"/>
      <c r="DP38" s="248"/>
      <c r="DQ38" s="248"/>
      <c r="DR38" s="248"/>
      <c r="DS38" s="248"/>
      <c r="DT38" s="248"/>
      <c r="DU38" s="130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2"/>
      <c r="FE38" s="96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23"/>
      <c r="FU38" s="31"/>
      <c r="FV38" s="31"/>
      <c r="FW38" s="31"/>
    </row>
    <row r="39" spans="1:184" ht="6" customHeight="1" x14ac:dyDescent="0.15">
      <c r="A39" s="26" t="str">
        <f>C39</f>
        <v>33</v>
      </c>
      <c r="B39" s="2">
        <f>MATCH(C39,Q料率_業種一括有期・建設!B1:B10,0)</f>
        <v>4</v>
      </c>
      <c r="C39" s="337" t="s">
        <v>52</v>
      </c>
      <c r="D39" s="338"/>
      <c r="E39" s="338"/>
      <c r="F39" s="339"/>
      <c r="G39" s="358"/>
      <c r="H39" s="359"/>
      <c r="I39" s="359"/>
      <c r="J39" s="360"/>
      <c r="K39" s="190" t="s">
        <v>53</v>
      </c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2"/>
      <c r="AC39" s="255" t="s">
        <v>42</v>
      </c>
      <c r="AD39" s="255"/>
      <c r="AE39" s="255"/>
      <c r="AF39" s="460"/>
      <c r="AG39" s="635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  <c r="AR39" s="630"/>
      <c r="AS39" s="630"/>
      <c r="AT39" s="630"/>
      <c r="AU39" s="630"/>
      <c r="AV39" s="630"/>
      <c r="AW39" s="630"/>
      <c r="AX39" s="630"/>
      <c r="AY39" s="630"/>
      <c r="AZ39" s="630"/>
      <c r="BA39" s="630"/>
      <c r="BB39" s="630"/>
      <c r="BC39" s="630"/>
      <c r="BD39" s="630"/>
      <c r="BE39" s="630"/>
      <c r="BF39" s="630"/>
      <c r="BG39" s="630"/>
      <c r="BH39" s="630"/>
      <c r="BI39" s="630"/>
      <c r="BJ39" s="630"/>
      <c r="BK39" s="630"/>
      <c r="BL39" s="630"/>
      <c r="BM39" s="630"/>
      <c r="BN39" s="630"/>
      <c r="BO39" s="630"/>
      <c r="BP39" s="631"/>
      <c r="BQ39" s="255">
        <f ca="1">IF(C39="","",INDIRECT("Q料率_業種一括有期・建設!$H$"&amp; B39,TRUE))</f>
        <v>18</v>
      </c>
      <c r="BR39" s="255"/>
      <c r="BS39" s="255"/>
      <c r="BT39" s="255"/>
      <c r="BU39" s="255"/>
      <c r="BV39" s="255"/>
      <c r="BW39" s="255"/>
      <c r="BX39" s="255"/>
      <c r="BY39" s="670">
        <f ca="1">ROUNDDOWN(AG39*(BQ39/100)/1000,0)</f>
        <v>0</v>
      </c>
      <c r="BZ39" s="671"/>
      <c r="CA39" s="671"/>
      <c r="CB39" s="671"/>
      <c r="CC39" s="671"/>
      <c r="CD39" s="671"/>
      <c r="CE39" s="671"/>
      <c r="CF39" s="671"/>
      <c r="CG39" s="671"/>
      <c r="CH39" s="671"/>
      <c r="CI39" s="671"/>
      <c r="CJ39" s="671"/>
      <c r="CK39" s="671"/>
      <c r="CL39" s="671"/>
      <c r="CM39" s="671"/>
      <c r="CN39" s="671"/>
      <c r="CO39" s="671"/>
      <c r="CP39" s="671"/>
      <c r="CQ39" s="671"/>
      <c r="CR39" s="671"/>
      <c r="CS39" s="671"/>
      <c r="CT39" s="671"/>
      <c r="CU39" s="671"/>
      <c r="CV39" s="671"/>
      <c r="CW39" s="671"/>
      <c r="CX39" s="671"/>
      <c r="CY39" s="671"/>
      <c r="CZ39" s="672"/>
      <c r="DA39" s="171">
        <f ca="1">IF(C39="","",INDIRECT("Q料率_業種一括有期・建設!$D$"&amp;B39,TRUE))</f>
        <v>10</v>
      </c>
      <c r="DB39" s="172"/>
      <c r="DC39" s="172"/>
      <c r="DD39" s="172"/>
      <c r="DE39" s="172"/>
      <c r="DF39" s="172"/>
      <c r="DG39" s="172"/>
      <c r="DH39" s="172"/>
      <c r="DI39" s="172"/>
      <c r="DJ39" s="172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256">
        <f ca="1">ROUNDDOWN(IF(DK39="",BY39*DA39,BY39*DK39),0)</f>
        <v>0</v>
      </c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8"/>
      <c r="FE39" s="8"/>
      <c r="FF39" s="108" t="str">
        <f>IF(FI16=1,"①","1") &amp;".前年度と同額"</f>
        <v>1.前年度と同額</v>
      </c>
      <c r="FG39" s="666"/>
      <c r="FH39" s="666"/>
      <c r="FI39" s="666"/>
      <c r="FJ39" s="666"/>
      <c r="FK39" s="666"/>
      <c r="FL39" s="666"/>
      <c r="FM39" s="666"/>
      <c r="FN39" s="666"/>
      <c r="FO39" s="666"/>
      <c r="FP39" s="666"/>
      <c r="FQ39" s="666"/>
      <c r="FR39" s="666"/>
      <c r="FS39" s="666"/>
      <c r="FT39" s="667"/>
      <c r="FU39" s="31"/>
      <c r="FV39" s="31"/>
      <c r="FW39" s="31"/>
    </row>
    <row r="40" spans="1:184" ht="6" customHeight="1" x14ac:dyDescent="0.15">
      <c r="A40" s="25"/>
      <c r="C40" s="340"/>
      <c r="D40" s="341"/>
      <c r="E40" s="341"/>
      <c r="F40" s="342"/>
      <c r="G40" s="358"/>
      <c r="H40" s="359"/>
      <c r="I40" s="359"/>
      <c r="J40" s="360"/>
      <c r="K40" s="335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336"/>
      <c r="AC40" s="255"/>
      <c r="AD40" s="255"/>
      <c r="AE40" s="255"/>
      <c r="AF40" s="460"/>
      <c r="AG40" s="632"/>
      <c r="AH40" s="633"/>
      <c r="AI40" s="633"/>
      <c r="AJ40" s="633"/>
      <c r="AK40" s="633"/>
      <c r="AL40" s="633"/>
      <c r="AM40" s="633"/>
      <c r="AN40" s="633"/>
      <c r="AO40" s="633"/>
      <c r="AP40" s="633"/>
      <c r="AQ40" s="633"/>
      <c r="AR40" s="633"/>
      <c r="AS40" s="633"/>
      <c r="AT40" s="633"/>
      <c r="AU40" s="633"/>
      <c r="AV40" s="633"/>
      <c r="AW40" s="633"/>
      <c r="AX40" s="633"/>
      <c r="AY40" s="633"/>
      <c r="AZ40" s="633"/>
      <c r="BA40" s="633"/>
      <c r="BB40" s="633"/>
      <c r="BC40" s="633"/>
      <c r="BD40" s="633"/>
      <c r="BE40" s="633"/>
      <c r="BF40" s="633"/>
      <c r="BG40" s="633"/>
      <c r="BH40" s="633"/>
      <c r="BI40" s="633"/>
      <c r="BJ40" s="633"/>
      <c r="BK40" s="633"/>
      <c r="BL40" s="633"/>
      <c r="BM40" s="633"/>
      <c r="BN40" s="633"/>
      <c r="BO40" s="633"/>
      <c r="BP40" s="634"/>
      <c r="BQ40" s="255"/>
      <c r="BR40" s="255"/>
      <c r="BS40" s="255"/>
      <c r="BT40" s="255"/>
      <c r="BU40" s="255"/>
      <c r="BV40" s="255"/>
      <c r="BW40" s="255"/>
      <c r="BX40" s="255"/>
      <c r="BY40" s="673"/>
      <c r="BZ40" s="674"/>
      <c r="CA40" s="674"/>
      <c r="CB40" s="674"/>
      <c r="CC40" s="674"/>
      <c r="CD40" s="674"/>
      <c r="CE40" s="674"/>
      <c r="CF40" s="674"/>
      <c r="CG40" s="674"/>
      <c r="CH40" s="674"/>
      <c r="CI40" s="674"/>
      <c r="CJ40" s="674"/>
      <c r="CK40" s="674"/>
      <c r="CL40" s="674"/>
      <c r="CM40" s="674"/>
      <c r="CN40" s="674"/>
      <c r="CO40" s="674"/>
      <c r="CP40" s="674"/>
      <c r="CQ40" s="674"/>
      <c r="CR40" s="674"/>
      <c r="CS40" s="674"/>
      <c r="CT40" s="674"/>
      <c r="CU40" s="674"/>
      <c r="CV40" s="674"/>
      <c r="CW40" s="674"/>
      <c r="CX40" s="674"/>
      <c r="CY40" s="674"/>
      <c r="CZ40" s="675"/>
      <c r="DA40" s="171"/>
      <c r="DB40" s="172"/>
      <c r="DC40" s="172"/>
      <c r="DD40" s="172"/>
      <c r="DE40" s="172"/>
      <c r="DF40" s="172"/>
      <c r="DG40" s="172"/>
      <c r="DH40" s="172"/>
      <c r="DI40" s="172"/>
      <c r="DJ40" s="172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259"/>
      <c r="DV40" s="260"/>
      <c r="DW40" s="260"/>
      <c r="DX40" s="260"/>
      <c r="DY40" s="260"/>
      <c r="DZ40" s="260"/>
      <c r="EA40" s="260"/>
      <c r="EB40" s="260"/>
      <c r="EC40" s="260"/>
      <c r="ED40" s="260"/>
      <c r="EE40" s="260"/>
      <c r="EF40" s="260"/>
      <c r="EG40" s="260"/>
      <c r="EH40" s="260"/>
      <c r="EI40" s="260"/>
      <c r="EJ40" s="260"/>
      <c r="EK40" s="260"/>
      <c r="EL40" s="260"/>
      <c r="EM40" s="260"/>
      <c r="EN40" s="260"/>
      <c r="EO40" s="260"/>
      <c r="EP40" s="260"/>
      <c r="EQ40" s="260"/>
      <c r="ER40" s="260"/>
      <c r="ES40" s="260"/>
      <c r="ET40" s="260"/>
      <c r="EU40" s="260"/>
      <c r="EV40" s="260"/>
      <c r="EW40" s="260"/>
      <c r="EX40" s="260"/>
      <c r="EY40" s="260"/>
      <c r="EZ40" s="260"/>
      <c r="FA40" s="260"/>
      <c r="FB40" s="260"/>
      <c r="FC40" s="260"/>
      <c r="FD40" s="261"/>
      <c r="FE40" s="37"/>
      <c r="FF40" s="666"/>
      <c r="FG40" s="666"/>
      <c r="FH40" s="666"/>
      <c r="FI40" s="666"/>
      <c r="FJ40" s="666"/>
      <c r="FK40" s="666"/>
      <c r="FL40" s="666"/>
      <c r="FM40" s="666"/>
      <c r="FN40" s="666"/>
      <c r="FO40" s="666"/>
      <c r="FP40" s="666"/>
      <c r="FQ40" s="666"/>
      <c r="FR40" s="666"/>
      <c r="FS40" s="666"/>
      <c r="FT40" s="667"/>
      <c r="FU40" s="31"/>
      <c r="FV40" s="31"/>
      <c r="FW40" s="31"/>
    </row>
    <row r="41" spans="1:184" ht="6" customHeight="1" x14ac:dyDescent="0.15">
      <c r="A41" s="25"/>
      <c r="C41" s="340"/>
      <c r="D41" s="341"/>
      <c r="E41" s="341"/>
      <c r="F41" s="342"/>
      <c r="G41" s="358"/>
      <c r="H41" s="359"/>
      <c r="I41" s="359"/>
      <c r="J41" s="360"/>
      <c r="K41" s="335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336"/>
      <c r="AC41" s="461" t="s">
        <v>44</v>
      </c>
      <c r="AD41" s="461"/>
      <c r="AE41" s="461"/>
      <c r="AF41" s="462"/>
      <c r="AG41" s="623"/>
      <c r="AH41" s="624"/>
      <c r="AI41" s="624"/>
      <c r="AJ41" s="624"/>
      <c r="AK41" s="624"/>
      <c r="AL41" s="624"/>
      <c r="AM41" s="624"/>
      <c r="AN41" s="624"/>
      <c r="AO41" s="624"/>
      <c r="AP41" s="624"/>
      <c r="AQ41" s="624"/>
      <c r="AR41" s="624"/>
      <c r="AS41" s="624"/>
      <c r="AT41" s="624"/>
      <c r="AU41" s="624"/>
      <c r="AV41" s="624"/>
      <c r="AW41" s="624"/>
      <c r="AX41" s="624"/>
      <c r="AY41" s="624"/>
      <c r="AZ41" s="624"/>
      <c r="BA41" s="624"/>
      <c r="BB41" s="624"/>
      <c r="BC41" s="624"/>
      <c r="BD41" s="624"/>
      <c r="BE41" s="624"/>
      <c r="BF41" s="624"/>
      <c r="BG41" s="624"/>
      <c r="BH41" s="624"/>
      <c r="BI41" s="624"/>
      <c r="BJ41" s="624"/>
      <c r="BK41" s="624"/>
      <c r="BL41" s="624"/>
      <c r="BM41" s="624"/>
      <c r="BN41" s="624"/>
      <c r="BO41" s="624"/>
      <c r="BP41" s="625"/>
      <c r="BQ41" s="255">
        <f ca="1">IF(C39="","",INDIRECT("Q料率_業種一括有期・建設!$I$"&amp; B39,TRUE))</f>
        <v>18</v>
      </c>
      <c r="BR41" s="255"/>
      <c r="BS41" s="255"/>
      <c r="BT41" s="255"/>
      <c r="BU41" s="255"/>
      <c r="BV41" s="255"/>
      <c r="BW41" s="255"/>
      <c r="BX41" s="255"/>
      <c r="BY41" s="649">
        <f ca="1">ROUNDDOWN(AG41*(BQ41/100)/1000,0)</f>
        <v>0</v>
      </c>
      <c r="BZ41" s="650"/>
      <c r="CA41" s="650"/>
      <c r="CB41" s="650"/>
      <c r="CC41" s="650"/>
      <c r="CD41" s="650"/>
      <c r="CE41" s="650"/>
      <c r="CF41" s="650"/>
      <c r="CG41" s="650"/>
      <c r="CH41" s="650"/>
      <c r="CI41" s="650"/>
      <c r="CJ41" s="650"/>
      <c r="CK41" s="650"/>
      <c r="CL41" s="650"/>
      <c r="CM41" s="650"/>
      <c r="CN41" s="650"/>
      <c r="CO41" s="650"/>
      <c r="CP41" s="650"/>
      <c r="CQ41" s="650"/>
      <c r="CR41" s="650"/>
      <c r="CS41" s="650"/>
      <c r="CT41" s="650"/>
      <c r="CU41" s="650"/>
      <c r="CV41" s="650"/>
      <c r="CW41" s="650"/>
      <c r="CX41" s="650"/>
      <c r="CY41" s="650"/>
      <c r="CZ41" s="651"/>
      <c r="DA41" s="171">
        <f ca="1">IF(C39="","",INDIRECT("Q料率_業種一括有期・建設!$E$"&amp;B39,TRUE))</f>
        <v>10</v>
      </c>
      <c r="DB41" s="172"/>
      <c r="DC41" s="172"/>
      <c r="DD41" s="172"/>
      <c r="DE41" s="172"/>
      <c r="DF41" s="172"/>
      <c r="DG41" s="172"/>
      <c r="DH41" s="172"/>
      <c r="DI41" s="172"/>
      <c r="DJ41" s="172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58">
        <f ca="1">ROUNDDOWN(IF(DK41="",BY41*DA41,BY41*DK41),0)</f>
        <v>0</v>
      </c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60"/>
      <c r="FE41" s="37"/>
      <c r="FF41" s="108" t="str">
        <f>IF(FI16=2,"②","2") &amp;".前年度と変わる"</f>
        <v>2.前年度と変わる</v>
      </c>
      <c r="FG41" s="666"/>
      <c r="FH41" s="666"/>
      <c r="FI41" s="666"/>
      <c r="FJ41" s="666"/>
      <c r="FK41" s="666"/>
      <c r="FL41" s="666"/>
      <c r="FM41" s="666"/>
      <c r="FN41" s="666"/>
      <c r="FO41" s="666"/>
      <c r="FP41" s="666"/>
      <c r="FQ41" s="666"/>
      <c r="FR41" s="666"/>
      <c r="FS41" s="666"/>
      <c r="FT41" s="667"/>
      <c r="FU41" s="31"/>
      <c r="FV41" s="31"/>
      <c r="FW41" s="31"/>
      <c r="FZ41" s="3"/>
    </row>
    <row r="42" spans="1:184" ht="6" customHeight="1" x14ac:dyDescent="0.15">
      <c r="A42" s="25"/>
      <c r="C42" s="340"/>
      <c r="D42" s="341"/>
      <c r="E42" s="341"/>
      <c r="F42" s="342"/>
      <c r="G42" s="358"/>
      <c r="H42" s="359"/>
      <c r="I42" s="359"/>
      <c r="J42" s="360"/>
      <c r="K42" s="335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336"/>
      <c r="AC42" s="461"/>
      <c r="AD42" s="461"/>
      <c r="AE42" s="461"/>
      <c r="AF42" s="462"/>
      <c r="AG42" s="626"/>
      <c r="AH42" s="627"/>
      <c r="AI42" s="627"/>
      <c r="AJ42" s="627"/>
      <c r="AK42" s="627"/>
      <c r="AL42" s="627"/>
      <c r="AM42" s="627"/>
      <c r="AN42" s="627"/>
      <c r="AO42" s="627"/>
      <c r="AP42" s="627"/>
      <c r="AQ42" s="627"/>
      <c r="AR42" s="627"/>
      <c r="AS42" s="627"/>
      <c r="AT42" s="627"/>
      <c r="AU42" s="627"/>
      <c r="AV42" s="627"/>
      <c r="AW42" s="627"/>
      <c r="AX42" s="627"/>
      <c r="AY42" s="627"/>
      <c r="AZ42" s="627"/>
      <c r="BA42" s="627"/>
      <c r="BB42" s="627"/>
      <c r="BC42" s="627"/>
      <c r="BD42" s="627"/>
      <c r="BE42" s="627"/>
      <c r="BF42" s="627"/>
      <c r="BG42" s="627"/>
      <c r="BH42" s="627"/>
      <c r="BI42" s="627"/>
      <c r="BJ42" s="627"/>
      <c r="BK42" s="627"/>
      <c r="BL42" s="627"/>
      <c r="BM42" s="627"/>
      <c r="BN42" s="627"/>
      <c r="BO42" s="627"/>
      <c r="BP42" s="628"/>
      <c r="BQ42" s="255"/>
      <c r="BR42" s="255"/>
      <c r="BS42" s="255"/>
      <c r="BT42" s="255"/>
      <c r="BU42" s="255"/>
      <c r="BV42" s="255"/>
      <c r="BW42" s="255"/>
      <c r="BX42" s="255"/>
      <c r="BY42" s="652"/>
      <c r="BZ42" s="653"/>
      <c r="CA42" s="653"/>
      <c r="CB42" s="653"/>
      <c r="CC42" s="653"/>
      <c r="CD42" s="653"/>
      <c r="CE42" s="653"/>
      <c r="CF42" s="653"/>
      <c r="CG42" s="653"/>
      <c r="CH42" s="653"/>
      <c r="CI42" s="653"/>
      <c r="CJ42" s="653"/>
      <c r="CK42" s="653"/>
      <c r="CL42" s="653"/>
      <c r="CM42" s="653"/>
      <c r="CN42" s="653"/>
      <c r="CO42" s="653"/>
      <c r="CP42" s="653"/>
      <c r="CQ42" s="653"/>
      <c r="CR42" s="653"/>
      <c r="CS42" s="653"/>
      <c r="CT42" s="653"/>
      <c r="CU42" s="653"/>
      <c r="CV42" s="653"/>
      <c r="CW42" s="653"/>
      <c r="CX42" s="653"/>
      <c r="CY42" s="653"/>
      <c r="CZ42" s="654"/>
      <c r="DA42" s="171"/>
      <c r="DB42" s="172"/>
      <c r="DC42" s="172"/>
      <c r="DD42" s="172"/>
      <c r="DE42" s="172"/>
      <c r="DF42" s="172"/>
      <c r="DG42" s="172"/>
      <c r="DH42" s="172"/>
      <c r="DI42" s="172"/>
      <c r="DJ42" s="172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61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3"/>
      <c r="FE42" s="8"/>
      <c r="FF42" s="666"/>
      <c r="FG42" s="666"/>
      <c r="FH42" s="666"/>
      <c r="FI42" s="666"/>
      <c r="FJ42" s="666"/>
      <c r="FK42" s="666"/>
      <c r="FL42" s="666"/>
      <c r="FM42" s="666"/>
      <c r="FN42" s="666"/>
      <c r="FO42" s="666"/>
      <c r="FP42" s="666"/>
      <c r="FQ42" s="666"/>
      <c r="FR42" s="666"/>
      <c r="FS42" s="666"/>
      <c r="FT42" s="667"/>
      <c r="FU42" s="31"/>
      <c r="FV42" s="31"/>
      <c r="FW42" s="31"/>
    </row>
    <row r="43" spans="1:184" ht="6" customHeight="1" x14ac:dyDescent="0.15">
      <c r="A43" s="25"/>
      <c r="C43" s="340"/>
      <c r="D43" s="341"/>
      <c r="E43" s="341"/>
      <c r="F43" s="342"/>
      <c r="G43" s="358"/>
      <c r="H43" s="359"/>
      <c r="I43" s="359"/>
      <c r="J43" s="360"/>
      <c r="K43" s="335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336"/>
      <c r="AC43" s="463" t="s">
        <v>45</v>
      </c>
      <c r="AD43" s="463"/>
      <c r="AE43" s="463"/>
      <c r="AF43" s="464"/>
      <c r="AG43" s="629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  <c r="AR43" s="630"/>
      <c r="AS43" s="630"/>
      <c r="AT43" s="630"/>
      <c r="AU43" s="630"/>
      <c r="AV43" s="630"/>
      <c r="AW43" s="630"/>
      <c r="AX43" s="630"/>
      <c r="AY43" s="630"/>
      <c r="AZ43" s="630"/>
      <c r="BA43" s="630"/>
      <c r="BB43" s="630"/>
      <c r="BC43" s="630"/>
      <c r="BD43" s="630"/>
      <c r="BE43" s="630"/>
      <c r="BF43" s="630"/>
      <c r="BG43" s="630"/>
      <c r="BH43" s="630"/>
      <c r="BI43" s="630"/>
      <c r="BJ43" s="630"/>
      <c r="BK43" s="630"/>
      <c r="BL43" s="630"/>
      <c r="BM43" s="630"/>
      <c r="BN43" s="630"/>
      <c r="BO43" s="630"/>
      <c r="BP43" s="631"/>
      <c r="BQ43" s="255">
        <f ca="1">IF(C39="","",INDIRECT("Q料率_業種一括有期・建設!$J$"&amp; B39,TRUE))</f>
        <v>18</v>
      </c>
      <c r="BR43" s="255"/>
      <c r="BS43" s="255"/>
      <c r="BT43" s="255"/>
      <c r="BU43" s="255"/>
      <c r="BV43" s="255"/>
      <c r="BW43" s="255"/>
      <c r="BX43" s="255"/>
      <c r="BY43" s="676">
        <f ca="1">ROUNDDOWN(ROUNDDOWN(AG43*105/108,0)*(BQ43/100)/1000,0)</f>
        <v>0</v>
      </c>
      <c r="BZ43" s="677"/>
      <c r="CA43" s="677"/>
      <c r="CB43" s="677"/>
      <c r="CC43" s="677"/>
      <c r="CD43" s="677"/>
      <c r="CE43" s="677"/>
      <c r="CF43" s="677"/>
      <c r="CG43" s="677"/>
      <c r="CH43" s="677"/>
      <c r="CI43" s="677"/>
      <c r="CJ43" s="677"/>
      <c r="CK43" s="677"/>
      <c r="CL43" s="677"/>
      <c r="CM43" s="677"/>
      <c r="CN43" s="677"/>
      <c r="CO43" s="677"/>
      <c r="CP43" s="677"/>
      <c r="CQ43" s="677"/>
      <c r="CR43" s="677"/>
      <c r="CS43" s="677"/>
      <c r="CT43" s="677"/>
      <c r="CU43" s="677"/>
      <c r="CV43" s="677"/>
      <c r="CW43" s="677"/>
      <c r="CX43" s="677"/>
      <c r="CY43" s="677"/>
      <c r="CZ43" s="678"/>
      <c r="DA43" s="171">
        <f ca="1">IF(C39="","",INDIRECT("Q料率_業種一括有期・建設!$F$"&amp;B39,TRUE))</f>
        <v>9</v>
      </c>
      <c r="DB43" s="172"/>
      <c r="DC43" s="172"/>
      <c r="DD43" s="172"/>
      <c r="DE43" s="172"/>
      <c r="DF43" s="172"/>
      <c r="DG43" s="172"/>
      <c r="DH43" s="172"/>
      <c r="DI43" s="172"/>
      <c r="DJ43" s="172"/>
      <c r="DK43" s="147"/>
      <c r="DL43" s="147"/>
      <c r="DM43" s="147"/>
      <c r="DN43" s="147"/>
      <c r="DO43" s="147"/>
      <c r="DP43" s="147"/>
      <c r="DQ43" s="147"/>
      <c r="DR43" s="147"/>
      <c r="DS43" s="147"/>
      <c r="DT43" s="497"/>
      <c r="DU43" s="139">
        <f ca="1">ROUNDDOWN(IF(DK43="",BY43*DA43,BY43*DK43),0)</f>
        <v>0</v>
      </c>
      <c r="DV43" s="140"/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0"/>
      <c r="EH43" s="140"/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0"/>
      <c r="ET43" s="140"/>
      <c r="EU43" s="140"/>
      <c r="EV43" s="140"/>
      <c r="EW43" s="140"/>
      <c r="EX43" s="140"/>
      <c r="EY43" s="140"/>
      <c r="EZ43" s="140"/>
      <c r="FA43" s="140"/>
      <c r="FB43" s="140"/>
      <c r="FC43" s="140"/>
      <c r="FD43" s="141"/>
      <c r="FE43" s="37"/>
      <c r="FF43" s="38"/>
      <c r="FG43" s="38"/>
      <c r="FH43" s="38"/>
      <c r="FI43" s="38"/>
      <c r="FJ43" s="38"/>
      <c r="FK43" s="38"/>
      <c r="FL43" s="38"/>
      <c r="FM43" s="38"/>
      <c r="FN43" s="38"/>
      <c r="FO43" s="74" t="s">
        <v>38</v>
      </c>
      <c r="FP43" s="74"/>
      <c r="FQ43" s="74"/>
      <c r="FR43" s="74"/>
      <c r="FS43" s="7"/>
      <c r="FT43" s="9"/>
      <c r="FU43" s="31"/>
      <c r="FV43" s="31"/>
      <c r="FW43" s="35"/>
    </row>
    <row r="44" spans="1:184" ht="6" customHeight="1" x14ac:dyDescent="0.15">
      <c r="A44" s="25"/>
      <c r="C44" s="340"/>
      <c r="D44" s="341"/>
      <c r="E44" s="341"/>
      <c r="F44" s="342"/>
      <c r="G44" s="358"/>
      <c r="H44" s="359"/>
      <c r="I44" s="359"/>
      <c r="J44" s="360"/>
      <c r="K44" s="335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336"/>
      <c r="AC44" s="463"/>
      <c r="AD44" s="463"/>
      <c r="AE44" s="463"/>
      <c r="AF44" s="464"/>
      <c r="AG44" s="632"/>
      <c r="AH44" s="633"/>
      <c r="AI44" s="633"/>
      <c r="AJ44" s="633"/>
      <c r="AK44" s="633"/>
      <c r="AL44" s="633"/>
      <c r="AM44" s="633"/>
      <c r="AN44" s="633"/>
      <c r="AO44" s="633"/>
      <c r="AP44" s="633"/>
      <c r="AQ44" s="633"/>
      <c r="AR44" s="633"/>
      <c r="AS44" s="633"/>
      <c r="AT44" s="633"/>
      <c r="AU44" s="633"/>
      <c r="AV44" s="633"/>
      <c r="AW44" s="633"/>
      <c r="AX44" s="633"/>
      <c r="AY44" s="633"/>
      <c r="AZ44" s="633"/>
      <c r="BA44" s="633"/>
      <c r="BB44" s="633"/>
      <c r="BC44" s="633"/>
      <c r="BD44" s="633"/>
      <c r="BE44" s="633"/>
      <c r="BF44" s="633"/>
      <c r="BG44" s="633"/>
      <c r="BH44" s="633"/>
      <c r="BI44" s="633"/>
      <c r="BJ44" s="633"/>
      <c r="BK44" s="633"/>
      <c r="BL44" s="633"/>
      <c r="BM44" s="633"/>
      <c r="BN44" s="633"/>
      <c r="BO44" s="633"/>
      <c r="BP44" s="634"/>
      <c r="BQ44" s="255"/>
      <c r="BR44" s="255"/>
      <c r="BS44" s="255"/>
      <c r="BT44" s="255"/>
      <c r="BU44" s="255"/>
      <c r="BV44" s="255"/>
      <c r="BW44" s="255"/>
      <c r="BX44" s="255"/>
      <c r="BY44" s="679"/>
      <c r="BZ44" s="680"/>
      <c r="CA44" s="680"/>
      <c r="CB44" s="680"/>
      <c r="CC44" s="680"/>
      <c r="CD44" s="680"/>
      <c r="CE44" s="680"/>
      <c r="CF44" s="680"/>
      <c r="CG44" s="680"/>
      <c r="CH44" s="680"/>
      <c r="CI44" s="680"/>
      <c r="CJ44" s="680"/>
      <c r="CK44" s="680"/>
      <c r="CL44" s="680"/>
      <c r="CM44" s="680"/>
      <c r="CN44" s="680"/>
      <c r="CO44" s="680"/>
      <c r="CP44" s="680"/>
      <c r="CQ44" s="680"/>
      <c r="CR44" s="680"/>
      <c r="CS44" s="680"/>
      <c r="CT44" s="680"/>
      <c r="CU44" s="680"/>
      <c r="CV44" s="680"/>
      <c r="CW44" s="680"/>
      <c r="CX44" s="680"/>
      <c r="CY44" s="680"/>
      <c r="CZ44" s="681"/>
      <c r="DA44" s="171"/>
      <c r="DB44" s="172"/>
      <c r="DC44" s="172"/>
      <c r="DD44" s="172"/>
      <c r="DE44" s="172"/>
      <c r="DF44" s="172"/>
      <c r="DG44" s="172"/>
      <c r="DH44" s="172"/>
      <c r="DI44" s="172"/>
      <c r="DJ44" s="172"/>
      <c r="DK44" s="147"/>
      <c r="DL44" s="147"/>
      <c r="DM44" s="147"/>
      <c r="DN44" s="147"/>
      <c r="DO44" s="147"/>
      <c r="DP44" s="147"/>
      <c r="DQ44" s="147"/>
      <c r="DR44" s="147"/>
      <c r="DS44" s="147"/>
      <c r="DT44" s="497"/>
      <c r="DU44" s="142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4"/>
      <c r="FE44" s="37"/>
      <c r="FF44" s="38"/>
      <c r="FG44" s="38"/>
      <c r="FH44" s="38"/>
      <c r="FI44" s="38"/>
      <c r="FJ44" s="38"/>
      <c r="FK44" s="38"/>
      <c r="FL44" s="38"/>
      <c r="FM44" s="38"/>
      <c r="FN44" s="38"/>
      <c r="FO44" s="74"/>
      <c r="FP44" s="74"/>
      <c r="FQ44" s="74"/>
      <c r="FR44" s="74"/>
      <c r="FS44" s="7"/>
      <c r="FT44" s="9"/>
      <c r="FU44" s="31"/>
      <c r="FV44" s="31"/>
      <c r="FW44" s="31"/>
    </row>
    <row r="45" spans="1:184" ht="6" customHeight="1" x14ac:dyDescent="0.15">
      <c r="A45" s="25"/>
      <c r="C45" s="340"/>
      <c r="D45" s="341"/>
      <c r="E45" s="341"/>
      <c r="F45" s="342"/>
      <c r="G45" s="358"/>
      <c r="H45" s="359"/>
      <c r="I45" s="359"/>
      <c r="J45" s="360"/>
      <c r="K45" s="335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336"/>
      <c r="AC45" s="458" t="s">
        <v>47</v>
      </c>
      <c r="AD45" s="458"/>
      <c r="AE45" s="458"/>
      <c r="AF45" s="459"/>
      <c r="AG45" s="636"/>
      <c r="AH45" s="637"/>
      <c r="AI45" s="637"/>
      <c r="AJ45" s="637"/>
      <c r="AK45" s="637"/>
      <c r="AL45" s="637"/>
      <c r="AM45" s="637"/>
      <c r="AN45" s="637"/>
      <c r="AO45" s="637"/>
      <c r="AP45" s="637"/>
      <c r="AQ45" s="637"/>
      <c r="AR45" s="637"/>
      <c r="AS45" s="637"/>
      <c r="AT45" s="637"/>
      <c r="AU45" s="637"/>
      <c r="AV45" s="637"/>
      <c r="AW45" s="637"/>
      <c r="AX45" s="637"/>
      <c r="AY45" s="637"/>
      <c r="AZ45" s="637"/>
      <c r="BA45" s="637"/>
      <c r="BB45" s="637"/>
      <c r="BC45" s="637"/>
      <c r="BD45" s="637"/>
      <c r="BE45" s="637"/>
      <c r="BF45" s="637"/>
      <c r="BG45" s="637"/>
      <c r="BH45" s="637"/>
      <c r="BI45" s="637"/>
      <c r="BJ45" s="637"/>
      <c r="BK45" s="637"/>
      <c r="BL45" s="637"/>
      <c r="BM45" s="637"/>
      <c r="BN45" s="637"/>
      <c r="BO45" s="637"/>
      <c r="BP45" s="638"/>
      <c r="BQ45" s="642">
        <f ca="1">IF(C39="","",INDIRECT("Q料率_業種一括有期・建設!$K$"&amp; B39,TRUE))</f>
        <v>17</v>
      </c>
      <c r="BR45" s="642"/>
      <c r="BS45" s="642"/>
      <c r="BT45" s="642"/>
      <c r="BU45" s="642"/>
      <c r="BV45" s="642"/>
      <c r="BW45" s="642"/>
      <c r="BX45" s="642"/>
      <c r="BY45" s="643">
        <f ca="1">ROUNDDOWN(AG45*(BQ45/100)/1000,0)</f>
        <v>0</v>
      </c>
      <c r="BZ45" s="644"/>
      <c r="CA45" s="644"/>
      <c r="CB45" s="644"/>
      <c r="CC45" s="644"/>
      <c r="CD45" s="644"/>
      <c r="CE45" s="644"/>
      <c r="CF45" s="644"/>
      <c r="CG45" s="644"/>
      <c r="CH45" s="644"/>
      <c r="CI45" s="644"/>
      <c r="CJ45" s="644"/>
      <c r="CK45" s="644"/>
      <c r="CL45" s="644"/>
      <c r="CM45" s="644"/>
      <c r="CN45" s="644"/>
      <c r="CO45" s="644"/>
      <c r="CP45" s="644"/>
      <c r="CQ45" s="644"/>
      <c r="CR45" s="644"/>
      <c r="CS45" s="644"/>
      <c r="CT45" s="644"/>
      <c r="CU45" s="644"/>
      <c r="CV45" s="644"/>
      <c r="CW45" s="644"/>
      <c r="CX45" s="644"/>
      <c r="CY45" s="644"/>
      <c r="CZ45" s="645"/>
      <c r="DA45" s="668">
        <f ca="1">IF(C39="","",INDIRECT("Q料率_業種一括有期・建設!$G$"&amp;B39,TRUE))</f>
        <v>9</v>
      </c>
      <c r="DB45" s="669"/>
      <c r="DC45" s="669"/>
      <c r="DD45" s="669"/>
      <c r="DE45" s="669"/>
      <c r="DF45" s="669"/>
      <c r="DG45" s="669"/>
      <c r="DH45" s="669"/>
      <c r="DI45" s="669"/>
      <c r="DJ45" s="669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127">
        <f ca="1">ROUNDDOWN(IF(DK45="",BY45*DA45,BY45*DK45),0)</f>
        <v>0</v>
      </c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9"/>
      <c r="FE45" s="8"/>
      <c r="FF45" s="655"/>
      <c r="FG45" s="656"/>
      <c r="FH45" s="656"/>
      <c r="FI45" s="656"/>
      <c r="FJ45" s="656"/>
      <c r="FK45" s="656"/>
      <c r="FL45" s="656"/>
      <c r="FM45" s="656"/>
      <c r="FN45" s="656"/>
      <c r="FO45" s="656"/>
      <c r="FP45" s="656"/>
      <c r="FQ45" s="657"/>
      <c r="FS45" s="7"/>
      <c r="FT45" s="9"/>
      <c r="FU45" s="31"/>
      <c r="FV45" s="31"/>
      <c r="FW45" s="31"/>
    </row>
    <row r="46" spans="1:184" ht="6" customHeight="1" x14ac:dyDescent="0.15">
      <c r="A46" s="25"/>
      <c r="C46" s="343"/>
      <c r="D46" s="344"/>
      <c r="E46" s="344"/>
      <c r="F46" s="345"/>
      <c r="G46" s="358"/>
      <c r="H46" s="359"/>
      <c r="I46" s="359"/>
      <c r="J46" s="360"/>
      <c r="K46" s="193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5"/>
      <c r="AC46" s="458"/>
      <c r="AD46" s="458"/>
      <c r="AE46" s="458"/>
      <c r="AF46" s="459"/>
      <c r="AG46" s="639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0"/>
      <c r="AT46" s="640"/>
      <c r="AU46" s="640"/>
      <c r="AV46" s="640"/>
      <c r="AW46" s="640"/>
      <c r="AX46" s="640"/>
      <c r="AY46" s="640"/>
      <c r="AZ46" s="640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BL46" s="640"/>
      <c r="BM46" s="640"/>
      <c r="BN46" s="640"/>
      <c r="BO46" s="640"/>
      <c r="BP46" s="641"/>
      <c r="BQ46" s="642"/>
      <c r="BR46" s="642"/>
      <c r="BS46" s="642"/>
      <c r="BT46" s="642"/>
      <c r="BU46" s="642"/>
      <c r="BV46" s="642"/>
      <c r="BW46" s="642"/>
      <c r="BX46" s="642"/>
      <c r="BY46" s="646"/>
      <c r="BZ46" s="647"/>
      <c r="CA46" s="647"/>
      <c r="CB46" s="647"/>
      <c r="CC46" s="647"/>
      <c r="CD46" s="647"/>
      <c r="CE46" s="647"/>
      <c r="CF46" s="647"/>
      <c r="CG46" s="647"/>
      <c r="CH46" s="647"/>
      <c r="CI46" s="647"/>
      <c r="CJ46" s="647"/>
      <c r="CK46" s="647"/>
      <c r="CL46" s="647"/>
      <c r="CM46" s="647"/>
      <c r="CN46" s="647"/>
      <c r="CO46" s="647"/>
      <c r="CP46" s="647"/>
      <c r="CQ46" s="647"/>
      <c r="CR46" s="647"/>
      <c r="CS46" s="647"/>
      <c r="CT46" s="647"/>
      <c r="CU46" s="647"/>
      <c r="CV46" s="647"/>
      <c r="CW46" s="647"/>
      <c r="CX46" s="647"/>
      <c r="CY46" s="647"/>
      <c r="CZ46" s="648"/>
      <c r="DA46" s="668"/>
      <c r="DB46" s="669"/>
      <c r="DC46" s="669"/>
      <c r="DD46" s="669"/>
      <c r="DE46" s="669"/>
      <c r="DF46" s="669"/>
      <c r="DG46" s="669"/>
      <c r="DH46" s="669"/>
      <c r="DI46" s="669"/>
      <c r="DJ46" s="669"/>
      <c r="DK46" s="248"/>
      <c r="DL46" s="248"/>
      <c r="DM46" s="248"/>
      <c r="DN46" s="248"/>
      <c r="DO46" s="248"/>
      <c r="DP46" s="248"/>
      <c r="DQ46" s="248"/>
      <c r="DR46" s="248"/>
      <c r="DS46" s="248"/>
      <c r="DT46" s="248"/>
      <c r="DU46" s="130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2"/>
      <c r="FE46" s="8"/>
      <c r="FF46" s="658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  <c r="FQ46" s="660"/>
      <c r="FS46" s="7"/>
      <c r="FT46" s="9"/>
      <c r="FU46" s="31"/>
      <c r="FV46" s="31"/>
      <c r="FW46" s="31"/>
    </row>
    <row r="47" spans="1:184" ht="6" customHeight="1" x14ac:dyDescent="0.15">
      <c r="A47" s="26" t="str">
        <f>C47</f>
        <v>34</v>
      </c>
      <c r="B47" s="2">
        <f>MATCH(C47,Q料率_業種一括有期・建設!B1:B10,0)</f>
        <v>5</v>
      </c>
      <c r="C47" s="337" t="s">
        <v>54</v>
      </c>
      <c r="D47" s="338"/>
      <c r="E47" s="338"/>
      <c r="F47" s="339"/>
      <c r="G47" s="358"/>
      <c r="H47" s="359"/>
      <c r="I47" s="359"/>
      <c r="J47" s="360"/>
      <c r="K47" s="346" t="s">
        <v>55</v>
      </c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8"/>
      <c r="AC47" s="255" t="s">
        <v>42</v>
      </c>
      <c r="AD47" s="255"/>
      <c r="AE47" s="255"/>
      <c r="AF47" s="460"/>
      <c r="AG47" s="635"/>
      <c r="AH47" s="630"/>
      <c r="AI47" s="630"/>
      <c r="AJ47" s="630"/>
      <c r="AK47" s="630"/>
      <c r="AL47" s="630"/>
      <c r="AM47" s="630"/>
      <c r="AN47" s="630"/>
      <c r="AO47" s="630"/>
      <c r="AP47" s="630"/>
      <c r="AQ47" s="630"/>
      <c r="AR47" s="630"/>
      <c r="AS47" s="630"/>
      <c r="AT47" s="630"/>
      <c r="AU47" s="630"/>
      <c r="AV47" s="630"/>
      <c r="AW47" s="630"/>
      <c r="AX47" s="630"/>
      <c r="AY47" s="630"/>
      <c r="AZ47" s="630"/>
      <c r="BA47" s="630"/>
      <c r="BB47" s="630"/>
      <c r="BC47" s="630"/>
      <c r="BD47" s="630"/>
      <c r="BE47" s="630"/>
      <c r="BF47" s="630"/>
      <c r="BG47" s="630"/>
      <c r="BH47" s="630"/>
      <c r="BI47" s="630"/>
      <c r="BJ47" s="630"/>
      <c r="BK47" s="630"/>
      <c r="BL47" s="630"/>
      <c r="BM47" s="630"/>
      <c r="BN47" s="630"/>
      <c r="BO47" s="630"/>
      <c r="BP47" s="631"/>
      <c r="BQ47" s="219">
        <f ca="1">IF(C47="","",INDIRECT("Q料率_業種一括有期・建設!$H$"&amp;B47,TRUE))</f>
        <v>23</v>
      </c>
      <c r="BR47" s="90"/>
      <c r="BS47" s="90"/>
      <c r="BT47" s="90"/>
      <c r="BU47" s="90"/>
      <c r="BV47" s="90"/>
      <c r="BW47" s="90"/>
      <c r="BX47" s="91"/>
      <c r="BY47" s="670">
        <f ca="1">ROUNDDOWN(AG47*(BQ47/100)/1000,0)</f>
        <v>0</v>
      </c>
      <c r="BZ47" s="671"/>
      <c r="CA47" s="671"/>
      <c r="CB47" s="671"/>
      <c r="CC47" s="671"/>
      <c r="CD47" s="671"/>
      <c r="CE47" s="671"/>
      <c r="CF47" s="671"/>
      <c r="CG47" s="671"/>
      <c r="CH47" s="671"/>
      <c r="CI47" s="671"/>
      <c r="CJ47" s="671"/>
      <c r="CK47" s="671"/>
      <c r="CL47" s="671"/>
      <c r="CM47" s="671"/>
      <c r="CN47" s="671"/>
      <c r="CO47" s="671"/>
      <c r="CP47" s="671"/>
      <c r="CQ47" s="671"/>
      <c r="CR47" s="671"/>
      <c r="CS47" s="671"/>
      <c r="CT47" s="671"/>
      <c r="CU47" s="671"/>
      <c r="CV47" s="671"/>
      <c r="CW47" s="671"/>
      <c r="CX47" s="671"/>
      <c r="CY47" s="671"/>
      <c r="CZ47" s="672"/>
      <c r="DA47" s="171">
        <f ca="1">IF(C47="","",INDIRECT("Q料率_業種一括有期・建設!$D$"&amp;B47,TRUE))</f>
        <v>17</v>
      </c>
      <c r="DB47" s="172"/>
      <c r="DC47" s="172"/>
      <c r="DD47" s="172"/>
      <c r="DE47" s="172"/>
      <c r="DF47" s="172"/>
      <c r="DG47" s="172"/>
      <c r="DH47" s="172"/>
      <c r="DI47" s="172"/>
      <c r="DJ47" s="172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256">
        <f ca="1">ROUNDDOWN(IF(DK47="",BY47*DA47,BY47*DK47),0)</f>
        <v>0</v>
      </c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8"/>
      <c r="FE47" s="8"/>
      <c r="FF47" s="661"/>
      <c r="FG47" s="662"/>
      <c r="FH47" s="662"/>
      <c r="FI47" s="662"/>
      <c r="FJ47" s="662"/>
      <c r="FK47" s="662"/>
      <c r="FL47" s="662"/>
      <c r="FM47" s="662"/>
      <c r="FN47" s="662"/>
      <c r="FO47" s="662"/>
      <c r="FP47" s="662"/>
      <c r="FQ47" s="663"/>
      <c r="FR47" s="22"/>
      <c r="FS47" s="7"/>
      <c r="FT47" s="9"/>
      <c r="FU47" s="31"/>
      <c r="FV47" s="31"/>
      <c r="FW47" s="31"/>
    </row>
    <row r="48" spans="1:184" ht="6" customHeight="1" x14ac:dyDescent="0.15">
      <c r="A48" s="25"/>
      <c r="C48" s="340"/>
      <c r="D48" s="341"/>
      <c r="E48" s="341"/>
      <c r="F48" s="342"/>
      <c r="G48" s="358"/>
      <c r="H48" s="359"/>
      <c r="I48" s="359"/>
      <c r="J48" s="360"/>
      <c r="K48" s="349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1"/>
      <c r="AC48" s="255"/>
      <c r="AD48" s="255"/>
      <c r="AE48" s="255"/>
      <c r="AF48" s="460"/>
      <c r="AG48" s="632"/>
      <c r="AH48" s="633"/>
      <c r="AI48" s="633"/>
      <c r="AJ48" s="633"/>
      <c r="AK48" s="633"/>
      <c r="AL48" s="633"/>
      <c r="AM48" s="633"/>
      <c r="AN48" s="633"/>
      <c r="AO48" s="633"/>
      <c r="AP48" s="633"/>
      <c r="AQ48" s="633"/>
      <c r="AR48" s="633"/>
      <c r="AS48" s="633"/>
      <c r="AT48" s="633"/>
      <c r="AU48" s="633"/>
      <c r="AV48" s="633"/>
      <c r="AW48" s="633"/>
      <c r="AX48" s="633"/>
      <c r="AY48" s="633"/>
      <c r="AZ48" s="633"/>
      <c r="BA48" s="633"/>
      <c r="BB48" s="633"/>
      <c r="BC48" s="633"/>
      <c r="BD48" s="633"/>
      <c r="BE48" s="633"/>
      <c r="BF48" s="633"/>
      <c r="BG48" s="633"/>
      <c r="BH48" s="633"/>
      <c r="BI48" s="633"/>
      <c r="BJ48" s="633"/>
      <c r="BK48" s="633"/>
      <c r="BL48" s="633"/>
      <c r="BM48" s="633"/>
      <c r="BN48" s="633"/>
      <c r="BO48" s="633"/>
      <c r="BP48" s="634"/>
      <c r="BQ48" s="221"/>
      <c r="BR48" s="94"/>
      <c r="BS48" s="94"/>
      <c r="BT48" s="94"/>
      <c r="BU48" s="94"/>
      <c r="BV48" s="94"/>
      <c r="BW48" s="94"/>
      <c r="BX48" s="95"/>
      <c r="BY48" s="673"/>
      <c r="BZ48" s="674"/>
      <c r="CA48" s="674"/>
      <c r="CB48" s="674"/>
      <c r="CC48" s="674"/>
      <c r="CD48" s="674"/>
      <c r="CE48" s="674"/>
      <c r="CF48" s="674"/>
      <c r="CG48" s="674"/>
      <c r="CH48" s="674"/>
      <c r="CI48" s="674"/>
      <c r="CJ48" s="674"/>
      <c r="CK48" s="674"/>
      <c r="CL48" s="674"/>
      <c r="CM48" s="674"/>
      <c r="CN48" s="674"/>
      <c r="CO48" s="674"/>
      <c r="CP48" s="674"/>
      <c r="CQ48" s="674"/>
      <c r="CR48" s="674"/>
      <c r="CS48" s="674"/>
      <c r="CT48" s="674"/>
      <c r="CU48" s="674"/>
      <c r="CV48" s="674"/>
      <c r="CW48" s="674"/>
      <c r="CX48" s="674"/>
      <c r="CY48" s="674"/>
      <c r="CZ48" s="675"/>
      <c r="DA48" s="171"/>
      <c r="DB48" s="172"/>
      <c r="DC48" s="172"/>
      <c r="DD48" s="172"/>
      <c r="DE48" s="172"/>
      <c r="DF48" s="172"/>
      <c r="DG48" s="172"/>
      <c r="DH48" s="172"/>
      <c r="DI48" s="172"/>
      <c r="DJ48" s="172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259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0"/>
      <c r="EH48" s="260"/>
      <c r="EI48" s="260"/>
      <c r="EJ48" s="260"/>
      <c r="EK48" s="260"/>
      <c r="EL48" s="260"/>
      <c r="EM48" s="260"/>
      <c r="EN48" s="260"/>
      <c r="EO48" s="260"/>
      <c r="EP48" s="260"/>
      <c r="EQ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1"/>
      <c r="FE48" s="8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22"/>
      <c r="FS48" s="7"/>
      <c r="FT48" s="9"/>
      <c r="FU48" s="31"/>
      <c r="FV48" s="31"/>
      <c r="FW48" s="31"/>
    </row>
    <row r="49" spans="1:179" ht="6" customHeight="1" x14ac:dyDescent="0.15">
      <c r="A49" s="25"/>
      <c r="C49" s="340"/>
      <c r="D49" s="341"/>
      <c r="E49" s="341"/>
      <c r="F49" s="342"/>
      <c r="G49" s="358"/>
      <c r="H49" s="359"/>
      <c r="I49" s="359"/>
      <c r="J49" s="360"/>
      <c r="K49" s="349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1"/>
      <c r="AC49" s="461" t="s">
        <v>44</v>
      </c>
      <c r="AD49" s="461"/>
      <c r="AE49" s="461"/>
      <c r="AF49" s="462"/>
      <c r="AG49" s="623"/>
      <c r="AH49" s="624"/>
      <c r="AI49" s="624"/>
      <c r="AJ49" s="624"/>
      <c r="AK49" s="624"/>
      <c r="AL49" s="624"/>
      <c r="AM49" s="624"/>
      <c r="AN49" s="624"/>
      <c r="AO49" s="624"/>
      <c r="AP49" s="624"/>
      <c r="AQ49" s="624"/>
      <c r="AR49" s="624"/>
      <c r="AS49" s="624"/>
      <c r="AT49" s="624"/>
      <c r="AU49" s="624"/>
      <c r="AV49" s="624"/>
      <c r="AW49" s="624"/>
      <c r="AX49" s="624"/>
      <c r="AY49" s="624"/>
      <c r="AZ49" s="624"/>
      <c r="BA49" s="624"/>
      <c r="BB49" s="624"/>
      <c r="BC49" s="624"/>
      <c r="BD49" s="624"/>
      <c r="BE49" s="624"/>
      <c r="BF49" s="624"/>
      <c r="BG49" s="624"/>
      <c r="BH49" s="624"/>
      <c r="BI49" s="624"/>
      <c r="BJ49" s="624"/>
      <c r="BK49" s="624"/>
      <c r="BL49" s="624"/>
      <c r="BM49" s="624"/>
      <c r="BN49" s="624"/>
      <c r="BO49" s="624"/>
      <c r="BP49" s="625"/>
      <c r="BQ49" s="219">
        <f ca="1">IF(C47="","",INDIRECT("Q料率_業種一括有期・建設!$I$"&amp;B47,TRUE))</f>
        <v>23</v>
      </c>
      <c r="BR49" s="90"/>
      <c r="BS49" s="90"/>
      <c r="BT49" s="90"/>
      <c r="BU49" s="90"/>
      <c r="BV49" s="90"/>
      <c r="BW49" s="90"/>
      <c r="BX49" s="91"/>
      <c r="BY49" s="649">
        <f ca="1">ROUNDDOWN(AG49*(BQ49/100)/1000,0)</f>
        <v>0</v>
      </c>
      <c r="BZ49" s="650"/>
      <c r="CA49" s="650"/>
      <c r="CB49" s="650"/>
      <c r="CC49" s="650"/>
      <c r="CD49" s="650"/>
      <c r="CE49" s="650"/>
      <c r="CF49" s="650"/>
      <c r="CG49" s="650"/>
      <c r="CH49" s="650"/>
      <c r="CI49" s="650"/>
      <c r="CJ49" s="650"/>
      <c r="CK49" s="650"/>
      <c r="CL49" s="650"/>
      <c r="CM49" s="650"/>
      <c r="CN49" s="650"/>
      <c r="CO49" s="650"/>
      <c r="CP49" s="650"/>
      <c r="CQ49" s="650"/>
      <c r="CR49" s="650"/>
      <c r="CS49" s="650"/>
      <c r="CT49" s="650"/>
      <c r="CU49" s="650"/>
      <c r="CV49" s="650"/>
      <c r="CW49" s="650"/>
      <c r="CX49" s="650"/>
      <c r="CY49" s="650"/>
      <c r="CZ49" s="651"/>
      <c r="DA49" s="171">
        <f ca="1">IF(C47="","",INDIRECT("Q料率_業種一括有期・建設!$E$"&amp;B47,TRUE))</f>
        <v>17</v>
      </c>
      <c r="DB49" s="172"/>
      <c r="DC49" s="172"/>
      <c r="DD49" s="172"/>
      <c r="DE49" s="172"/>
      <c r="DF49" s="172"/>
      <c r="DG49" s="172"/>
      <c r="DH49" s="172"/>
      <c r="DI49" s="172"/>
      <c r="DJ49" s="172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58">
        <f ca="1">ROUNDDOWN(IF(DK49="",BY49*DA49,BY49*DK49),0)</f>
        <v>0</v>
      </c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60"/>
      <c r="FE49" s="8"/>
      <c r="FF49" s="108" t="str">
        <f>IF(FI16=3,"③","3") &amp;".委託解除年月日"</f>
        <v>3.委託解除年月日</v>
      </c>
      <c r="FG49" s="666"/>
      <c r="FH49" s="666"/>
      <c r="FI49" s="666"/>
      <c r="FJ49" s="666"/>
      <c r="FK49" s="666"/>
      <c r="FL49" s="666"/>
      <c r="FM49" s="666"/>
      <c r="FN49" s="666"/>
      <c r="FO49" s="666"/>
      <c r="FP49" s="666"/>
      <c r="FQ49" s="666"/>
      <c r="FR49" s="666"/>
      <c r="FS49" s="666"/>
      <c r="FT49" s="667"/>
      <c r="FU49" s="31"/>
      <c r="FV49" s="31"/>
      <c r="FW49" s="31"/>
    </row>
    <row r="50" spans="1:179" ht="6" customHeight="1" x14ac:dyDescent="0.15">
      <c r="A50" s="25"/>
      <c r="C50" s="340"/>
      <c r="D50" s="341"/>
      <c r="E50" s="341"/>
      <c r="F50" s="342"/>
      <c r="G50" s="358"/>
      <c r="H50" s="359"/>
      <c r="I50" s="359"/>
      <c r="J50" s="360"/>
      <c r="K50" s="349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1"/>
      <c r="AC50" s="461"/>
      <c r="AD50" s="461"/>
      <c r="AE50" s="461"/>
      <c r="AF50" s="462"/>
      <c r="AG50" s="626"/>
      <c r="AH50" s="627"/>
      <c r="AI50" s="627"/>
      <c r="AJ50" s="627"/>
      <c r="AK50" s="627"/>
      <c r="AL50" s="627"/>
      <c r="AM50" s="627"/>
      <c r="AN50" s="627"/>
      <c r="AO50" s="627"/>
      <c r="AP50" s="627"/>
      <c r="AQ50" s="627"/>
      <c r="AR50" s="627"/>
      <c r="AS50" s="627"/>
      <c r="AT50" s="627"/>
      <c r="AU50" s="627"/>
      <c r="AV50" s="627"/>
      <c r="AW50" s="627"/>
      <c r="AX50" s="627"/>
      <c r="AY50" s="627"/>
      <c r="AZ50" s="627"/>
      <c r="BA50" s="627"/>
      <c r="BB50" s="627"/>
      <c r="BC50" s="627"/>
      <c r="BD50" s="627"/>
      <c r="BE50" s="627"/>
      <c r="BF50" s="627"/>
      <c r="BG50" s="627"/>
      <c r="BH50" s="627"/>
      <c r="BI50" s="627"/>
      <c r="BJ50" s="627"/>
      <c r="BK50" s="627"/>
      <c r="BL50" s="627"/>
      <c r="BM50" s="627"/>
      <c r="BN50" s="627"/>
      <c r="BO50" s="627"/>
      <c r="BP50" s="628"/>
      <c r="BQ50" s="221"/>
      <c r="BR50" s="94"/>
      <c r="BS50" s="94"/>
      <c r="BT50" s="94"/>
      <c r="BU50" s="94"/>
      <c r="BV50" s="94"/>
      <c r="BW50" s="94"/>
      <c r="BX50" s="95"/>
      <c r="BY50" s="652"/>
      <c r="BZ50" s="653"/>
      <c r="CA50" s="653"/>
      <c r="CB50" s="653"/>
      <c r="CC50" s="653"/>
      <c r="CD50" s="653"/>
      <c r="CE50" s="653"/>
      <c r="CF50" s="653"/>
      <c r="CG50" s="653"/>
      <c r="CH50" s="653"/>
      <c r="CI50" s="653"/>
      <c r="CJ50" s="653"/>
      <c r="CK50" s="653"/>
      <c r="CL50" s="653"/>
      <c r="CM50" s="653"/>
      <c r="CN50" s="653"/>
      <c r="CO50" s="653"/>
      <c r="CP50" s="653"/>
      <c r="CQ50" s="653"/>
      <c r="CR50" s="653"/>
      <c r="CS50" s="653"/>
      <c r="CT50" s="653"/>
      <c r="CU50" s="653"/>
      <c r="CV50" s="653"/>
      <c r="CW50" s="653"/>
      <c r="CX50" s="653"/>
      <c r="CY50" s="653"/>
      <c r="CZ50" s="654"/>
      <c r="DA50" s="171"/>
      <c r="DB50" s="172"/>
      <c r="DC50" s="172"/>
      <c r="DD50" s="172"/>
      <c r="DE50" s="172"/>
      <c r="DF50" s="172"/>
      <c r="DG50" s="172"/>
      <c r="DH50" s="172"/>
      <c r="DI50" s="172"/>
      <c r="DJ50" s="172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61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3"/>
      <c r="FE50" s="8"/>
      <c r="FF50" s="666"/>
      <c r="FG50" s="666"/>
      <c r="FH50" s="666"/>
      <c r="FI50" s="666"/>
      <c r="FJ50" s="666"/>
      <c r="FK50" s="666"/>
      <c r="FL50" s="666"/>
      <c r="FM50" s="666"/>
      <c r="FN50" s="666"/>
      <c r="FO50" s="666"/>
      <c r="FP50" s="666"/>
      <c r="FQ50" s="666"/>
      <c r="FR50" s="666"/>
      <c r="FS50" s="666"/>
      <c r="FT50" s="667"/>
      <c r="FU50" s="31"/>
      <c r="FV50" s="31"/>
      <c r="FW50" s="31"/>
    </row>
    <row r="51" spans="1:179" ht="6" customHeight="1" x14ac:dyDescent="0.15">
      <c r="A51" s="25"/>
      <c r="C51" s="340"/>
      <c r="D51" s="341"/>
      <c r="E51" s="341"/>
      <c r="F51" s="342"/>
      <c r="G51" s="358"/>
      <c r="H51" s="359"/>
      <c r="I51" s="359"/>
      <c r="J51" s="360"/>
      <c r="K51" s="349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1"/>
      <c r="AC51" s="463" t="s">
        <v>45</v>
      </c>
      <c r="AD51" s="463"/>
      <c r="AE51" s="463"/>
      <c r="AF51" s="464"/>
      <c r="AG51" s="629"/>
      <c r="AH51" s="630"/>
      <c r="AI51" s="630"/>
      <c r="AJ51" s="630"/>
      <c r="AK51" s="630"/>
      <c r="AL51" s="630"/>
      <c r="AM51" s="630"/>
      <c r="AN51" s="630"/>
      <c r="AO51" s="630"/>
      <c r="AP51" s="630"/>
      <c r="AQ51" s="630"/>
      <c r="AR51" s="630"/>
      <c r="AS51" s="630"/>
      <c r="AT51" s="630"/>
      <c r="AU51" s="630"/>
      <c r="AV51" s="630"/>
      <c r="AW51" s="630"/>
      <c r="AX51" s="630"/>
      <c r="AY51" s="630"/>
      <c r="AZ51" s="630"/>
      <c r="BA51" s="630"/>
      <c r="BB51" s="630"/>
      <c r="BC51" s="630"/>
      <c r="BD51" s="630"/>
      <c r="BE51" s="630"/>
      <c r="BF51" s="630"/>
      <c r="BG51" s="630"/>
      <c r="BH51" s="630"/>
      <c r="BI51" s="630"/>
      <c r="BJ51" s="630"/>
      <c r="BK51" s="630"/>
      <c r="BL51" s="630"/>
      <c r="BM51" s="630"/>
      <c r="BN51" s="630"/>
      <c r="BO51" s="630"/>
      <c r="BP51" s="631"/>
      <c r="BQ51" s="219">
        <f ca="1">IF(C47="","",INDIRECT("Q料率_業種一括有期・建設!$J$"&amp;B47,TRUE))</f>
        <v>25</v>
      </c>
      <c r="BR51" s="90"/>
      <c r="BS51" s="90"/>
      <c r="BT51" s="90"/>
      <c r="BU51" s="90"/>
      <c r="BV51" s="90"/>
      <c r="BW51" s="90"/>
      <c r="BX51" s="91"/>
      <c r="BY51" s="676">
        <f ca="1">ROUNDDOWN(ROUNDDOWN(AG51*105/108,0)*(BQ51/100)/1000,0)</f>
        <v>0</v>
      </c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  <c r="CR51" s="677"/>
      <c r="CS51" s="677"/>
      <c r="CT51" s="677"/>
      <c r="CU51" s="677"/>
      <c r="CV51" s="677"/>
      <c r="CW51" s="677"/>
      <c r="CX51" s="677"/>
      <c r="CY51" s="677"/>
      <c r="CZ51" s="678"/>
      <c r="DA51" s="498">
        <f ca="1">IF(C47="","",INDIRECT("Q料率_業種一括有期・建設!$F$"&amp;B47,TRUE))</f>
        <v>9.5</v>
      </c>
      <c r="DB51" s="499"/>
      <c r="DC51" s="499"/>
      <c r="DD51" s="499"/>
      <c r="DE51" s="499"/>
      <c r="DF51" s="499"/>
      <c r="DG51" s="499"/>
      <c r="DH51" s="499"/>
      <c r="DI51" s="499"/>
      <c r="DJ51" s="499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39">
        <f ca="1">ROUNDDOWN(IF(DK51="",BY51*DA51,BY51*DK51),0)</f>
        <v>0</v>
      </c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1"/>
      <c r="FE51" s="37"/>
      <c r="FF51" s="38"/>
      <c r="FG51" s="75" t="s">
        <v>56</v>
      </c>
      <c r="FH51" s="75"/>
      <c r="FI51" s="75"/>
      <c r="FJ51" s="38"/>
      <c r="FK51" s="75" t="s">
        <v>57</v>
      </c>
      <c r="FL51" s="75"/>
      <c r="FM51" s="75"/>
      <c r="FN51" s="38"/>
      <c r="FO51" s="75" t="s">
        <v>58</v>
      </c>
      <c r="FP51" s="75"/>
      <c r="FQ51" s="75"/>
      <c r="FR51" s="38"/>
      <c r="FS51" s="7"/>
      <c r="FT51" s="9"/>
      <c r="FU51" s="31"/>
      <c r="FV51" s="31"/>
      <c r="FW51" s="31"/>
    </row>
    <row r="52" spans="1:179" ht="6" customHeight="1" x14ac:dyDescent="0.15">
      <c r="A52" s="25"/>
      <c r="C52" s="340"/>
      <c r="D52" s="341"/>
      <c r="E52" s="341"/>
      <c r="F52" s="342"/>
      <c r="G52" s="358"/>
      <c r="H52" s="359"/>
      <c r="I52" s="359"/>
      <c r="J52" s="360"/>
      <c r="K52" s="349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1"/>
      <c r="AC52" s="463"/>
      <c r="AD52" s="463"/>
      <c r="AE52" s="463"/>
      <c r="AF52" s="464"/>
      <c r="AG52" s="632"/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633"/>
      <c r="AW52" s="633"/>
      <c r="AX52" s="633"/>
      <c r="AY52" s="633"/>
      <c r="AZ52" s="633"/>
      <c r="BA52" s="633"/>
      <c r="BB52" s="633"/>
      <c r="BC52" s="633"/>
      <c r="BD52" s="633"/>
      <c r="BE52" s="633"/>
      <c r="BF52" s="633"/>
      <c r="BG52" s="633"/>
      <c r="BH52" s="633"/>
      <c r="BI52" s="633"/>
      <c r="BJ52" s="633"/>
      <c r="BK52" s="633"/>
      <c r="BL52" s="633"/>
      <c r="BM52" s="633"/>
      <c r="BN52" s="633"/>
      <c r="BO52" s="633"/>
      <c r="BP52" s="634"/>
      <c r="BQ52" s="221"/>
      <c r="BR52" s="94"/>
      <c r="BS52" s="94"/>
      <c r="BT52" s="94"/>
      <c r="BU52" s="94"/>
      <c r="BV52" s="94"/>
      <c r="BW52" s="94"/>
      <c r="BX52" s="95"/>
      <c r="BY52" s="679"/>
      <c r="BZ52" s="680"/>
      <c r="CA52" s="680"/>
      <c r="CB52" s="680"/>
      <c r="CC52" s="680"/>
      <c r="CD52" s="680"/>
      <c r="CE52" s="680"/>
      <c r="CF52" s="680"/>
      <c r="CG52" s="680"/>
      <c r="CH52" s="680"/>
      <c r="CI52" s="680"/>
      <c r="CJ52" s="680"/>
      <c r="CK52" s="680"/>
      <c r="CL52" s="680"/>
      <c r="CM52" s="680"/>
      <c r="CN52" s="680"/>
      <c r="CO52" s="680"/>
      <c r="CP52" s="680"/>
      <c r="CQ52" s="680"/>
      <c r="CR52" s="680"/>
      <c r="CS52" s="680"/>
      <c r="CT52" s="680"/>
      <c r="CU52" s="680"/>
      <c r="CV52" s="680"/>
      <c r="CW52" s="680"/>
      <c r="CX52" s="680"/>
      <c r="CY52" s="680"/>
      <c r="CZ52" s="681"/>
      <c r="DA52" s="498"/>
      <c r="DB52" s="499"/>
      <c r="DC52" s="499"/>
      <c r="DD52" s="499"/>
      <c r="DE52" s="499"/>
      <c r="DF52" s="499"/>
      <c r="DG52" s="499"/>
      <c r="DH52" s="499"/>
      <c r="DI52" s="499"/>
      <c r="DJ52" s="499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2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4"/>
      <c r="FE52" s="37"/>
      <c r="FF52" s="38"/>
      <c r="FG52" s="75"/>
      <c r="FH52" s="75"/>
      <c r="FI52" s="75"/>
      <c r="FJ52" s="38"/>
      <c r="FK52" s="75"/>
      <c r="FL52" s="75"/>
      <c r="FM52" s="75"/>
      <c r="FN52" s="38"/>
      <c r="FO52" s="75"/>
      <c r="FP52" s="75"/>
      <c r="FQ52" s="75"/>
      <c r="FR52" s="38"/>
      <c r="FS52" s="7"/>
      <c r="FT52" s="9"/>
      <c r="FU52" s="31"/>
      <c r="FV52" s="31"/>
      <c r="FW52" s="31"/>
    </row>
    <row r="53" spans="1:179" ht="6" customHeight="1" x14ac:dyDescent="0.15">
      <c r="A53" s="25"/>
      <c r="C53" s="340"/>
      <c r="D53" s="341"/>
      <c r="E53" s="341"/>
      <c r="F53" s="342"/>
      <c r="G53" s="358"/>
      <c r="H53" s="359"/>
      <c r="I53" s="359"/>
      <c r="J53" s="360"/>
      <c r="K53" s="349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1"/>
      <c r="AC53" s="458" t="s">
        <v>47</v>
      </c>
      <c r="AD53" s="458"/>
      <c r="AE53" s="458"/>
      <c r="AF53" s="459"/>
      <c r="AG53" s="636"/>
      <c r="AH53" s="637"/>
      <c r="AI53" s="637"/>
      <c r="AJ53" s="637"/>
      <c r="AK53" s="637"/>
      <c r="AL53" s="637"/>
      <c r="AM53" s="637"/>
      <c r="AN53" s="637"/>
      <c r="AO53" s="637"/>
      <c r="AP53" s="637"/>
      <c r="AQ53" s="637"/>
      <c r="AR53" s="637"/>
      <c r="AS53" s="637"/>
      <c r="AT53" s="637"/>
      <c r="AU53" s="637"/>
      <c r="AV53" s="637"/>
      <c r="AW53" s="637"/>
      <c r="AX53" s="637"/>
      <c r="AY53" s="637"/>
      <c r="AZ53" s="637"/>
      <c r="BA53" s="637"/>
      <c r="BB53" s="637"/>
      <c r="BC53" s="637"/>
      <c r="BD53" s="637"/>
      <c r="BE53" s="637"/>
      <c r="BF53" s="637"/>
      <c r="BG53" s="637"/>
      <c r="BH53" s="637"/>
      <c r="BI53" s="637"/>
      <c r="BJ53" s="637"/>
      <c r="BK53" s="637"/>
      <c r="BL53" s="637"/>
      <c r="BM53" s="637"/>
      <c r="BN53" s="637"/>
      <c r="BO53" s="637"/>
      <c r="BP53" s="638"/>
      <c r="BQ53" s="642">
        <f ca="1">IF(C47="","",INDIRECT("Q料率_業種一括有期・建設!$K$"&amp;B47,TRUE))</f>
        <v>24</v>
      </c>
      <c r="BR53" s="642"/>
      <c r="BS53" s="642"/>
      <c r="BT53" s="642"/>
      <c r="BU53" s="642"/>
      <c r="BV53" s="642"/>
      <c r="BW53" s="642"/>
      <c r="BX53" s="642"/>
      <c r="BY53" s="643">
        <f ca="1">ROUNDDOWN(AG53*(BQ53/100)/1000,0)</f>
        <v>0</v>
      </c>
      <c r="BZ53" s="644"/>
      <c r="CA53" s="644"/>
      <c r="CB53" s="644"/>
      <c r="CC53" s="644"/>
      <c r="CD53" s="644"/>
      <c r="CE53" s="644"/>
      <c r="CF53" s="644"/>
      <c r="CG53" s="644"/>
      <c r="CH53" s="644"/>
      <c r="CI53" s="644"/>
      <c r="CJ53" s="644"/>
      <c r="CK53" s="644"/>
      <c r="CL53" s="644"/>
      <c r="CM53" s="644"/>
      <c r="CN53" s="644"/>
      <c r="CO53" s="644"/>
      <c r="CP53" s="644"/>
      <c r="CQ53" s="644"/>
      <c r="CR53" s="644"/>
      <c r="CS53" s="644"/>
      <c r="CT53" s="644"/>
      <c r="CU53" s="644"/>
      <c r="CV53" s="644"/>
      <c r="CW53" s="644"/>
      <c r="CX53" s="644"/>
      <c r="CY53" s="644"/>
      <c r="CZ53" s="645"/>
      <c r="DA53" s="668">
        <f ca="1">IF(C47="","",INDIRECT("Q料率_業種一括有期・建設!$G$"&amp;B47,TRUE))</f>
        <v>9</v>
      </c>
      <c r="DB53" s="669"/>
      <c r="DC53" s="669"/>
      <c r="DD53" s="669"/>
      <c r="DE53" s="669"/>
      <c r="DF53" s="669"/>
      <c r="DG53" s="669"/>
      <c r="DH53" s="669"/>
      <c r="DI53" s="669"/>
      <c r="DJ53" s="669"/>
      <c r="DK53" s="248"/>
      <c r="DL53" s="248"/>
      <c r="DM53" s="248"/>
      <c r="DN53" s="248"/>
      <c r="DO53" s="248"/>
      <c r="DP53" s="248"/>
      <c r="DQ53" s="248"/>
      <c r="DR53" s="248"/>
      <c r="DS53" s="248"/>
      <c r="DT53" s="248"/>
      <c r="DU53" s="127">
        <f ca="1">ROUNDDOWN(IF(DK53="",BY53*DA53,BY53*DK53),0)</f>
        <v>0</v>
      </c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9"/>
      <c r="FE53" s="8"/>
      <c r="FF53" s="705"/>
      <c r="FG53" s="697"/>
      <c r="FH53" s="698"/>
      <c r="FJ53" s="696"/>
      <c r="FK53" s="697"/>
      <c r="FL53" s="698"/>
      <c r="FN53" s="696"/>
      <c r="FO53" s="697"/>
      <c r="FP53" s="698"/>
      <c r="FR53" s="18"/>
      <c r="FS53" s="7"/>
      <c r="FT53" s="9"/>
      <c r="FU53" s="31"/>
      <c r="FV53" s="31"/>
      <c r="FW53" s="31"/>
    </row>
    <row r="54" spans="1:179" ht="6" customHeight="1" x14ac:dyDescent="0.15">
      <c r="A54" s="25"/>
      <c r="C54" s="343"/>
      <c r="D54" s="344"/>
      <c r="E54" s="344"/>
      <c r="F54" s="345"/>
      <c r="G54" s="358"/>
      <c r="H54" s="359"/>
      <c r="I54" s="359"/>
      <c r="J54" s="360"/>
      <c r="K54" s="352"/>
      <c r="L54" s="353"/>
      <c r="M54" s="353"/>
      <c r="N54" s="353"/>
      <c r="O54" s="353"/>
      <c r="P54" s="353"/>
      <c r="Q54" s="353"/>
      <c r="R54" s="353"/>
      <c r="S54" s="353"/>
      <c r="T54" s="353"/>
      <c r="U54" s="353"/>
      <c r="V54" s="353"/>
      <c r="W54" s="353"/>
      <c r="X54" s="353"/>
      <c r="Y54" s="353"/>
      <c r="Z54" s="353"/>
      <c r="AA54" s="353"/>
      <c r="AB54" s="354"/>
      <c r="AC54" s="458"/>
      <c r="AD54" s="458"/>
      <c r="AE54" s="458"/>
      <c r="AF54" s="459"/>
      <c r="AG54" s="639"/>
      <c r="AH54" s="640"/>
      <c r="AI54" s="640"/>
      <c r="AJ54" s="640"/>
      <c r="AK54" s="640"/>
      <c r="AL54" s="640"/>
      <c r="AM54" s="640"/>
      <c r="AN54" s="640"/>
      <c r="AO54" s="640"/>
      <c r="AP54" s="640"/>
      <c r="AQ54" s="640"/>
      <c r="AR54" s="640"/>
      <c r="AS54" s="640"/>
      <c r="AT54" s="640"/>
      <c r="AU54" s="640"/>
      <c r="AV54" s="640"/>
      <c r="AW54" s="640"/>
      <c r="AX54" s="640"/>
      <c r="AY54" s="640"/>
      <c r="AZ54" s="640"/>
      <c r="BA54" s="640"/>
      <c r="BB54" s="640"/>
      <c r="BC54" s="640"/>
      <c r="BD54" s="640"/>
      <c r="BE54" s="640"/>
      <c r="BF54" s="640"/>
      <c r="BG54" s="640"/>
      <c r="BH54" s="640"/>
      <c r="BI54" s="640"/>
      <c r="BJ54" s="640"/>
      <c r="BK54" s="640"/>
      <c r="BL54" s="640"/>
      <c r="BM54" s="640"/>
      <c r="BN54" s="640"/>
      <c r="BO54" s="640"/>
      <c r="BP54" s="641"/>
      <c r="BQ54" s="642"/>
      <c r="BR54" s="642"/>
      <c r="BS54" s="642"/>
      <c r="BT54" s="642"/>
      <c r="BU54" s="642"/>
      <c r="BV54" s="642"/>
      <c r="BW54" s="642"/>
      <c r="BX54" s="642"/>
      <c r="BY54" s="646"/>
      <c r="BZ54" s="647"/>
      <c r="CA54" s="647"/>
      <c r="CB54" s="647"/>
      <c r="CC54" s="647"/>
      <c r="CD54" s="647"/>
      <c r="CE54" s="647"/>
      <c r="CF54" s="647"/>
      <c r="CG54" s="647"/>
      <c r="CH54" s="647"/>
      <c r="CI54" s="647"/>
      <c r="CJ54" s="647"/>
      <c r="CK54" s="647"/>
      <c r="CL54" s="647"/>
      <c r="CM54" s="647"/>
      <c r="CN54" s="647"/>
      <c r="CO54" s="647"/>
      <c r="CP54" s="647"/>
      <c r="CQ54" s="647"/>
      <c r="CR54" s="647"/>
      <c r="CS54" s="647"/>
      <c r="CT54" s="647"/>
      <c r="CU54" s="647"/>
      <c r="CV54" s="647"/>
      <c r="CW54" s="647"/>
      <c r="CX54" s="647"/>
      <c r="CY54" s="647"/>
      <c r="CZ54" s="648"/>
      <c r="DA54" s="668"/>
      <c r="DB54" s="669"/>
      <c r="DC54" s="669"/>
      <c r="DD54" s="669"/>
      <c r="DE54" s="669"/>
      <c r="DF54" s="669"/>
      <c r="DG54" s="669"/>
      <c r="DH54" s="669"/>
      <c r="DI54" s="669"/>
      <c r="DJ54" s="669"/>
      <c r="DK54" s="248"/>
      <c r="DL54" s="248"/>
      <c r="DM54" s="248"/>
      <c r="DN54" s="248"/>
      <c r="DO54" s="248"/>
      <c r="DP54" s="248"/>
      <c r="DQ54" s="248"/>
      <c r="DR54" s="248"/>
      <c r="DS54" s="248"/>
      <c r="DT54" s="248"/>
      <c r="DU54" s="130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2"/>
      <c r="FE54" s="14"/>
      <c r="FF54" s="699"/>
      <c r="FG54" s="700"/>
      <c r="FH54" s="701"/>
      <c r="FJ54" s="699"/>
      <c r="FK54" s="700"/>
      <c r="FL54" s="701"/>
      <c r="FN54" s="699"/>
      <c r="FO54" s="700"/>
      <c r="FP54" s="701"/>
      <c r="FR54" s="18"/>
      <c r="FS54" s="7"/>
      <c r="FT54" s="9"/>
      <c r="FU54" s="31"/>
      <c r="FV54" s="31"/>
      <c r="FW54" s="31"/>
    </row>
    <row r="55" spans="1:179" ht="6" customHeight="1" x14ac:dyDescent="0.15">
      <c r="A55" s="26" t="str">
        <f>C55</f>
        <v>35</v>
      </c>
      <c r="B55" s="2">
        <f>MATCH(C55,Q料率_業種一括有期・建設!B1:B10,0)</f>
        <v>6</v>
      </c>
      <c r="C55" s="337" t="s">
        <v>59</v>
      </c>
      <c r="D55" s="338"/>
      <c r="E55" s="338"/>
      <c r="F55" s="339"/>
      <c r="G55" s="358"/>
      <c r="H55" s="359"/>
      <c r="I55" s="359"/>
      <c r="J55" s="360"/>
      <c r="K55" s="190" t="s">
        <v>60</v>
      </c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2"/>
      <c r="AC55" s="255" t="s">
        <v>42</v>
      </c>
      <c r="AD55" s="255"/>
      <c r="AE55" s="255"/>
      <c r="AF55" s="460"/>
      <c r="AG55" s="635"/>
      <c r="AH55" s="630"/>
      <c r="AI55" s="630"/>
      <c r="AJ55" s="630"/>
      <c r="AK55" s="630"/>
      <c r="AL55" s="630"/>
      <c r="AM55" s="630"/>
      <c r="AN55" s="630"/>
      <c r="AO55" s="630"/>
      <c r="AP55" s="630"/>
      <c r="AQ55" s="630"/>
      <c r="AR55" s="630"/>
      <c r="AS55" s="630"/>
      <c r="AT55" s="630"/>
      <c r="AU55" s="630"/>
      <c r="AV55" s="630"/>
      <c r="AW55" s="630"/>
      <c r="AX55" s="630"/>
      <c r="AY55" s="630"/>
      <c r="AZ55" s="630"/>
      <c r="BA55" s="630"/>
      <c r="BB55" s="630"/>
      <c r="BC55" s="630"/>
      <c r="BD55" s="630"/>
      <c r="BE55" s="630"/>
      <c r="BF55" s="630"/>
      <c r="BG55" s="630"/>
      <c r="BH55" s="630"/>
      <c r="BI55" s="630"/>
      <c r="BJ55" s="630"/>
      <c r="BK55" s="630"/>
      <c r="BL55" s="630"/>
      <c r="BM55" s="630"/>
      <c r="BN55" s="630"/>
      <c r="BO55" s="630"/>
      <c r="BP55" s="631"/>
      <c r="BQ55" s="219">
        <f ca="1">IF(C55="","",INDIRECT("Q料率_業種一括有期・建設!$H$"&amp; B55,TRUE))</f>
        <v>21</v>
      </c>
      <c r="BR55" s="90"/>
      <c r="BS55" s="90"/>
      <c r="BT55" s="90"/>
      <c r="BU55" s="90"/>
      <c r="BV55" s="90"/>
      <c r="BW55" s="90"/>
      <c r="BX55" s="91"/>
      <c r="BY55" s="670">
        <f ca="1">ROUNDDOWN(AG55*(BQ55/100)/1000,0)</f>
        <v>0</v>
      </c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  <c r="CR55" s="671"/>
      <c r="CS55" s="671"/>
      <c r="CT55" s="671"/>
      <c r="CU55" s="671"/>
      <c r="CV55" s="671"/>
      <c r="CW55" s="671"/>
      <c r="CX55" s="671"/>
      <c r="CY55" s="671"/>
      <c r="CZ55" s="672"/>
      <c r="DA55" s="171">
        <f ca="1">IF(C55="","",INDIRECT("Q料率_業種一括有期・建設!$D$"&amp;B55,TRUE))</f>
        <v>13</v>
      </c>
      <c r="DB55" s="172"/>
      <c r="DC55" s="172"/>
      <c r="DD55" s="172"/>
      <c r="DE55" s="172"/>
      <c r="DF55" s="172"/>
      <c r="DG55" s="172"/>
      <c r="DH55" s="172"/>
      <c r="DI55" s="172"/>
      <c r="DJ55" s="172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65">
        <f ca="1">ROUNDDOWN(IF(DK55="",BY55*DA55,BY55*DK55),0)</f>
        <v>0</v>
      </c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  <c r="EU55" s="166"/>
      <c r="EV55" s="166"/>
      <c r="EW55" s="166"/>
      <c r="EX55" s="166"/>
      <c r="EY55" s="166"/>
      <c r="EZ55" s="166"/>
      <c r="FA55" s="166"/>
      <c r="FB55" s="166"/>
      <c r="FC55" s="166"/>
      <c r="FD55" s="167"/>
      <c r="FE55" s="14"/>
      <c r="FF55" s="702"/>
      <c r="FG55" s="703"/>
      <c r="FH55" s="704"/>
      <c r="FI55" s="15"/>
      <c r="FJ55" s="702"/>
      <c r="FK55" s="703"/>
      <c r="FL55" s="704"/>
      <c r="FM55" s="6"/>
      <c r="FN55" s="702"/>
      <c r="FO55" s="703"/>
      <c r="FP55" s="704"/>
      <c r="FQ55" s="6"/>
      <c r="FR55" s="15"/>
      <c r="FS55" s="7"/>
      <c r="FT55" s="9"/>
      <c r="FU55" s="31"/>
      <c r="FV55" s="31"/>
      <c r="FW55" s="31"/>
    </row>
    <row r="56" spans="1:179" ht="6" customHeight="1" x14ac:dyDescent="0.15">
      <c r="A56" s="25"/>
      <c r="C56" s="340"/>
      <c r="D56" s="341"/>
      <c r="E56" s="341"/>
      <c r="F56" s="342"/>
      <c r="G56" s="358"/>
      <c r="H56" s="359"/>
      <c r="I56" s="359"/>
      <c r="J56" s="360"/>
      <c r="K56" s="335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336"/>
      <c r="AC56" s="255"/>
      <c r="AD56" s="255"/>
      <c r="AE56" s="255"/>
      <c r="AF56" s="460"/>
      <c r="AG56" s="632"/>
      <c r="AH56" s="633"/>
      <c r="AI56" s="633"/>
      <c r="AJ56" s="633"/>
      <c r="AK56" s="633"/>
      <c r="AL56" s="633"/>
      <c r="AM56" s="633"/>
      <c r="AN56" s="633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633"/>
      <c r="BB56" s="633"/>
      <c r="BC56" s="633"/>
      <c r="BD56" s="633"/>
      <c r="BE56" s="633"/>
      <c r="BF56" s="633"/>
      <c r="BG56" s="633"/>
      <c r="BH56" s="633"/>
      <c r="BI56" s="633"/>
      <c r="BJ56" s="633"/>
      <c r="BK56" s="633"/>
      <c r="BL56" s="633"/>
      <c r="BM56" s="633"/>
      <c r="BN56" s="633"/>
      <c r="BO56" s="633"/>
      <c r="BP56" s="634"/>
      <c r="BQ56" s="221"/>
      <c r="BR56" s="94"/>
      <c r="BS56" s="94"/>
      <c r="BT56" s="94"/>
      <c r="BU56" s="94"/>
      <c r="BV56" s="94"/>
      <c r="BW56" s="94"/>
      <c r="BX56" s="95"/>
      <c r="BY56" s="673"/>
      <c r="BZ56" s="674"/>
      <c r="CA56" s="674"/>
      <c r="CB56" s="674"/>
      <c r="CC56" s="674"/>
      <c r="CD56" s="674"/>
      <c r="CE56" s="674"/>
      <c r="CF56" s="674"/>
      <c r="CG56" s="674"/>
      <c r="CH56" s="674"/>
      <c r="CI56" s="674"/>
      <c r="CJ56" s="674"/>
      <c r="CK56" s="674"/>
      <c r="CL56" s="674"/>
      <c r="CM56" s="674"/>
      <c r="CN56" s="674"/>
      <c r="CO56" s="674"/>
      <c r="CP56" s="674"/>
      <c r="CQ56" s="674"/>
      <c r="CR56" s="674"/>
      <c r="CS56" s="674"/>
      <c r="CT56" s="674"/>
      <c r="CU56" s="674"/>
      <c r="CV56" s="674"/>
      <c r="CW56" s="674"/>
      <c r="CX56" s="674"/>
      <c r="CY56" s="674"/>
      <c r="CZ56" s="675"/>
      <c r="DA56" s="171"/>
      <c r="DB56" s="172"/>
      <c r="DC56" s="172"/>
      <c r="DD56" s="172"/>
      <c r="DE56" s="172"/>
      <c r="DF56" s="172"/>
      <c r="DG56" s="172"/>
      <c r="DH56" s="172"/>
      <c r="DI56" s="172"/>
      <c r="DJ56" s="172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68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70"/>
      <c r="FE56" s="14"/>
      <c r="FF56" s="108" t="str">
        <f>IF(FI16=4,"④","4")&amp;".委託解除拠出金納付済"</f>
        <v>4.委託解除拠出金納付済</v>
      </c>
      <c r="FG56" s="666"/>
      <c r="FH56" s="666"/>
      <c r="FI56" s="666"/>
      <c r="FJ56" s="666"/>
      <c r="FK56" s="666"/>
      <c r="FL56" s="666"/>
      <c r="FM56" s="666"/>
      <c r="FN56" s="666"/>
      <c r="FO56" s="666"/>
      <c r="FP56" s="666"/>
      <c r="FQ56" s="666"/>
      <c r="FR56" s="666"/>
      <c r="FS56" s="666"/>
      <c r="FT56" s="667"/>
      <c r="FU56" s="31"/>
      <c r="FV56" s="31"/>
      <c r="FW56" s="31"/>
    </row>
    <row r="57" spans="1:179" ht="6" customHeight="1" x14ac:dyDescent="0.15">
      <c r="A57" s="25"/>
      <c r="C57" s="340"/>
      <c r="D57" s="341"/>
      <c r="E57" s="341"/>
      <c r="F57" s="342"/>
      <c r="G57" s="358"/>
      <c r="H57" s="359"/>
      <c r="I57" s="359"/>
      <c r="J57" s="360"/>
      <c r="K57" s="335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336"/>
      <c r="AC57" s="461" t="s">
        <v>44</v>
      </c>
      <c r="AD57" s="461"/>
      <c r="AE57" s="461"/>
      <c r="AF57" s="462"/>
      <c r="AG57" s="623"/>
      <c r="AH57" s="624"/>
      <c r="AI57" s="624"/>
      <c r="AJ57" s="624"/>
      <c r="AK57" s="624"/>
      <c r="AL57" s="624"/>
      <c r="AM57" s="624"/>
      <c r="AN57" s="624"/>
      <c r="AO57" s="624"/>
      <c r="AP57" s="624"/>
      <c r="AQ57" s="624"/>
      <c r="AR57" s="624"/>
      <c r="AS57" s="624"/>
      <c r="AT57" s="624"/>
      <c r="AU57" s="624"/>
      <c r="AV57" s="624"/>
      <c r="AW57" s="624"/>
      <c r="AX57" s="624"/>
      <c r="AY57" s="624"/>
      <c r="AZ57" s="624"/>
      <c r="BA57" s="624"/>
      <c r="BB57" s="624"/>
      <c r="BC57" s="624"/>
      <c r="BD57" s="624"/>
      <c r="BE57" s="624"/>
      <c r="BF57" s="624"/>
      <c r="BG57" s="624"/>
      <c r="BH57" s="624"/>
      <c r="BI57" s="624"/>
      <c r="BJ57" s="624"/>
      <c r="BK57" s="624"/>
      <c r="BL57" s="624"/>
      <c r="BM57" s="624"/>
      <c r="BN57" s="624"/>
      <c r="BO57" s="624"/>
      <c r="BP57" s="625"/>
      <c r="BQ57" s="219">
        <f ca="1">IF(C55="","",INDIRECT("Q料率_業種一括有期・建設!$I$"&amp; B55,TRUE))</f>
        <v>21</v>
      </c>
      <c r="BR57" s="90"/>
      <c r="BS57" s="90"/>
      <c r="BT57" s="90"/>
      <c r="BU57" s="90"/>
      <c r="BV57" s="90"/>
      <c r="BW57" s="90"/>
      <c r="BX57" s="91"/>
      <c r="BY57" s="649">
        <f ca="1">ROUNDDOWN(AG57*(BQ57/100)/1000,0)</f>
        <v>0</v>
      </c>
      <c r="BZ57" s="650"/>
      <c r="CA57" s="650"/>
      <c r="CB57" s="650"/>
      <c r="CC57" s="650"/>
      <c r="CD57" s="650"/>
      <c r="CE57" s="650"/>
      <c r="CF57" s="650"/>
      <c r="CG57" s="650"/>
      <c r="CH57" s="650"/>
      <c r="CI57" s="650"/>
      <c r="CJ57" s="650"/>
      <c r="CK57" s="650"/>
      <c r="CL57" s="650"/>
      <c r="CM57" s="650"/>
      <c r="CN57" s="650"/>
      <c r="CO57" s="650"/>
      <c r="CP57" s="650"/>
      <c r="CQ57" s="650"/>
      <c r="CR57" s="650"/>
      <c r="CS57" s="650"/>
      <c r="CT57" s="650"/>
      <c r="CU57" s="650"/>
      <c r="CV57" s="650"/>
      <c r="CW57" s="650"/>
      <c r="CX57" s="650"/>
      <c r="CY57" s="650"/>
      <c r="CZ57" s="651"/>
      <c r="DA57" s="171">
        <f ca="1">IF(C55="","",INDIRECT("Q料率_業種一括有期・建設!$E$"&amp;B55,TRUE))</f>
        <v>13</v>
      </c>
      <c r="DB57" s="172"/>
      <c r="DC57" s="172"/>
      <c r="DD57" s="172"/>
      <c r="DE57" s="172"/>
      <c r="DF57" s="172"/>
      <c r="DG57" s="172"/>
      <c r="DH57" s="172"/>
      <c r="DI57" s="172"/>
      <c r="DJ57" s="172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58">
        <f ca="1">ROUNDDOWN(IF(DK57="",BY57*DA57,BY57*DK57),0)</f>
        <v>0</v>
      </c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60"/>
      <c r="FE57" s="8"/>
      <c r="FF57" s="666"/>
      <c r="FG57" s="666"/>
      <c r="FH57" s="666"/>
      <c r="FI57" s="666"/>
      <c r="FJ57" s="666"/>
      <c r="FK57" s="666"/>
      <c r="FL57" s="666"/>
      <c r="FM57" s="666"/>
      <c r="FN57" s="666"/>
      <c r="FO57" s="666"/>
      <c r="FP57" s="666"/>
      <c r="FQ57" s="666"/>
      <c r="FR57" s="666"/>
      <c r="FS57" s="666"/>
      <c r="FT57" s="667"/>
      <c r="FU57" s="31"/>
      <c r="FV57" s="31"/>
      <c r="FW57" s="31"/>
    </row>
    <row r="58" spans="1:179" ht="6" customHeight="1" thickBot="1" x14ac:dyDescent="0.2">
      <c r="A58" s="25"/>
      <c r="C58" s="340"/>
      <c r="D58" s="341"/>
      <c r="E58" s="341"/>
      <c r="F58" s="342"/>
      <c r="G58" s="358"/>
      <c r="H58" s="359"/>
      <c r="I58" s="359"/>
      <c r="J58" s="360"/>
      <c r="K58" s="335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336"/>
      <c r="AC58" s="461"/>
      <c r="AD58" s="461"/>
      <c r="AE58" s="461"/>
      <c r="AF58" s="462"/>
      <c r="AG58" s="626"/>
      <c r="AH58" s="627"/>
      <c r="AI58" s="627"/>
      <c r="AJ58" s="627"/>
      <c r="AK58" s="627"/>
      <c r="AL58" s="627"/>
      <c r="AM58" s="627"/>
      <c r="AN58" s="627"/>
      <c r="AO58" s="627"/>
      <c r="AP58" s="627"/>
      <c r="AQ58" s="627"/>
      <c r="AR58" s="627"/>
      <c r="AS58" s="627"/>
      <c r="AT58" s="627"/>
      <c r="AU58" s="627"/>
      <c r="AV58" s="627"/>
      <c r="AW58" s="627"/>
      <c r="AX58" s="627"/>
      <c r="AY58" s="627"/>
      <c r="AZ58" s="627"/>
      <c r="BA58" s="627"/>
      <c r="BB58" s="627"/>
      <c r="BC58" s="627"/>
      <c r="BD58" s="627"/>
      <c r="BE58" s="627"/>
      <c r="BF58" s="627"/>
      <c r="BG58" s="627"/>
      <c r="BH58" s="627"/>
      <c r="BI58" s="627"/>
      <c r="BJ58" s="627"/>
      <c r="BK58" s="627"/>
      <c r="BL58" s="627"/>
      <c r="BM58" s="627"/>
      <c r="BN58" s="627"/>
      <c r="BO58" s="627"/>
      <c r="BP58" s="628"/>
      <c r="BQ58" s="221"/>
      <c r="BR58" s="94"/>
      <c r="BS58" s="94"/>
      <c r="BT58" s="94"/>
      <c r="BU58" s="94"/>
      <c r="BV58" s="94"/>
      <c r="BW58" s="94"/>
      <c r="BX58" s="95"/>
      <c r="BY58" s="652"/>
      <c r="BZ58" s="653"/>
      <c r="CA58" s="653"/>
      <c r="CB58" s="653"/>
      <c r="CC58" s="653"/>
      <c r="CD58" s="653"/>
      <c r="CE58" s="653"/>
      <c r="CF58" s="653"/>
      <c r="CG58" s="653"/>
      <c r="CH58" s="653"/>
      <c r="CI58" s="653"/>
      <c r="CJ58" s="653"/>
      <c r="CK58" s="653"/>
      <c r="CL58" s="653"/>
      <c r="CM58" s="653"/>
      <c r="CN58" s="653"/>
      <c r="CO58" s="653"/>
      <c r="CP58" s="653"/>
      <c r="CQ58" s="653"/>
      <c r="CR58" s="653"/>
      <c r="CS58" s="653"/>
      <c r="CT58" s="653"/>
      <c r="CU58" s="653"/>
      <c r="CV58" s="653"/>
      <c r="CW58" s="653"/>
      <c r="CX58" s="653"/>
      <c r="CY58" s="653"/>
      <c r="CZ58" s="654"/>
      <c r="DA58" s="171"/>
      <c r="DB58" s="172"/>
      <c r="DC58" s="172"/>
      <c r="DD58" s="172"/>
      <c r="DE58" s="172"/>
      <c r="DF58" s="172"/>
      <c r="DG58" s="172"/>
      <c r="DH58" s="172"/>
      <c r="DI58" s="172"/>
      <c r="DJ58" s="172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61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3"/>
      <c r="FE58" s="10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2"/>
      <c r="FU58" s="31"/>
      <c r="FV58" s="31"/>
      <c r="FW58" s="31"/>
    </row>
    <row r="59" spans="1:179" ht="6" customHeight="1" x14ac:dyDescent="0.15">
      <c r="A59" s="25"/>
      <c r="C59" s="340"/>
      <c r="D59" s="341"/>
      <c r="E59" s="341"/>
      <c r="F59" s="342"/>
      <c r="G59" s="358"/>
      <c r="H59" s="359"/>
      <c r="I59" s="359"/>
      <c r="J59" s="360"/>
      <c r="K59" s="335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  <c r="AA59" s="223"/>
      <c r="AB59" s="336"/>
      <c r="AC59" s="463" t="s">
        <v>45</v>
      </c>
      <c r="AD59" s="463"/>
      <c r="AE59" s="463"/>
      <c r="AF59" s="464"/>
      <c r="AG59" s="629"/>
      <c r="AH59" s="630"/>
      <c r="AI59" s="630"/>
      <c r="AJ59" s="630"/>
      <c r="AK59" s="630"/>
      <c r="AL59" s="630"/>
      <c r="AM59" s="630"/>
      <c r="AN59" s="630"/>
      <c r="AO59" s="630"/>
      <c r="AP59" s="630"/>
      <c r="AQ59" s="630"/>
      <c r="AR59" s="630"/>
      <c r="AS59" s="630"/>
      <c r="AT59" s="630"/>
      <c r="AU59" s="630"/>
      <c r="AV59" s="630"/>
      <c r="AW59" s="630"/>
      <c r="AX59" s="630"/>
      <c r="AY59" s="630"/>
      <c r="AZ59" s="630"/>
      <c r="BA59" s="630"/>
      <c r="BB59" s="630"/>
      <c r="BC59" s="630"/>
      <c r="BD59" s="630"/>
      <c r="BE59" s="630"/>
      <c r="BF59" s="630"/>
      <c r="BG59" s="630"/>
      <c r="BH59" s="630"/>
      <c r="BI59" s="630"/>
      <c r="BJ59" s="630"/>
      <c r="BK59" s="630"/>
      <c r="BL59" s="630"/>
      <c r="BM59" s="630"/>
      <c r="BN59" s="630"/>
      <c r="BO59" s="630"/>
      <c r="BP59" s="631"/>
      <c r="BQ59" s="219">
        <f ca="1">IF(C55="","",INDIRECT("Q料率_業種一括有期・建設!$J$"&amp; B55,TRUE))</f>
        <v>23</v>
      </c>
      <c r="BR59" s="90"/>
      <c r="BS59" s="90"/>
      <c r="BT59" s="90"/>
      <c r="BU59" s="90"/>
      <c r="BV59" s="90"/>
      <c r="BW59" s="90"/>
      <c r="BX59" s="91"/>
      <c r="BY59" s="676">
        <f ca="1">ROUNDDOWN(ROUNDDOWN(AG59*105/108,0)*(BQ59/100)/1000,0)</f>
        <v>0</v>
      </c>
      <c r="BZ59" s="677"/>
      <c r="CA59" s="677"/>
      <c r="CB59" s="677"/>
      <c r="CC59" s="677"/>
      <c r="CD59" s="677"/>
      <c r="CE59" s="677"/>
      <c r="CF59" s="677"/>
      <c r="CG59" s="677"/>
      <c r="CH59" s="677"/>
      <c r="CI59" s="677"/>
      <c r="CJ59" s="677"/>
      <c r="CK59" s="677"/>
      <c r="CL59" s="677"/>
      <c r="CM59" s="677"/>
      <c r="CN59" s="677"/>
      <c r="CO59" s="677"/>
      <c r="CP59" s="677"/>
      <c r="CQ59" s="677"/>
      <c r="CR59" s="677"/>
      <c r="CS59" s="677"/>
      <c r="CT59" s="677"/>
      <c r="CU59" s="677"/>
      <c r="CV59" s="677"/>
      <c r="CW59" s="677"/>
      <c r="CX59" s="677"/>
      <c r="CY59" s="677"/>
      <c r="CZ59" s="678"/>
      <c r="DA59" s="171">
        <f ca="1">IF(C55="","",INDIRECT("Q料率_業種一括有期・建設!$F$"&amp;B55,TRUE))</f>
        <v>11</v>
      </c>
      <c r="DB59" s="172"/>
      <c r="DC59" s="172"/>
      <c r="DD59" s="172"/>
      <c r="DE59" s="172"/>
      <c r="DF59" s="172"/>
      <c r="DG59" s="172"/>
      <c r="DH59" s="172"/>
      <c r="DI59" s="172"/>
      <c r="DJ59" s="172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39">
        <f ca="1">ROUNDDOWN(IF(DK59="",BY59*DA59,BY59*DK59),0)</f>
        <v>0</v>
      </c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1"/>
      <c r="FE59" s="120" t="s">
        <v>61</v>
      </c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23"/>
      <c r="FT59" s="24"/>
      <c r="FU59" s="31"/>
      <c r="FV59" s="31"/>
      <c r="FW59" s="31"/>
    </row>
    <row r="60" spans="1:179" ht="6" customHeight="1" x14ac:dyDescent="0.15">
      <c r="A60" s="25"/>
      <c r="C60" s="340"/>
      <c r="D60" s="341"/>
      <c r="E60" s="341"/>
      <c r="F60" s="342"/>
      <c r="G60" s="358"/>
      <c r="H60" s="359"/>
      <c r="I60" s="359"/>
      <c r="J60" s="360"/>
      <c r="K60" s="335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336"/>
      <c r="AC60" s="463"/>
      <c r="AD60" s="463"/>
      <c r="AE60" s="463"/>
      <c r="AF60" s="464"/>
      <c r="AG60" s="632"/>
      <c r="AH60" s="633"/>
      <c r="AI60" s="633"/>
      <c r="AJ60" s="633"/>
      <c r="AK60" s="633"/>
      <c r="AL60" s="633"/>
      <c r="AM60" s="633"/>
      <c r="AN60" s="633"/>
      <c r="AO60" s="633"/>
      <c r="AP60" s="633"/>
      <c r="AQ60" s="633"/>
      <c r="AR60" s="633"/>
      <c r="AS60" s="633"/>
      <c r="AT60" s="633"/>
      <c r="AU60" s="633"/>
      <c r="AV60" s="633"/>
      <c r="AW60" s="633"/>
      <c r="AX60" s="633"/>
      <c r="AY60" s="633"/>
      <c r="AZ60" s="633"/>
      <c r="BA60" s="633"/>
      <c r="BB60" s="633"/>
      <c r="BC60" s="633"/>
      <c r="BD60" s="633"/>
      <c r="BE60" s="633"/>
      <c r="BF60" s="633"/>
      <c r="BG60" s="633"/>
      <c r="BH60" s="633"/>
      <c r="BI60" s="633"/>
      <c r="BJ60" s="633"/>
      <c r="BK60" s="633"/>
      <c r="BL60" s="633"/>
      <c r="BM60" s="633"/>
      <c r="BN60" s="633"/>
      <c r="BO60" s="633"/>
      <c r="BP60" s="634"/>
      <c r="BQ60" s="221"/>
      <c r="BR60" s="94"/>
      <c r="BS60" s="94"/>
      <c r="BT60" s="94"/>
      <c r="BU60" s="94"/>
      <c r="BV60" s="94"/>
      <c r="BW60" s="94"/>
      <c r="BX60" s="95"/>
      <c r="BY60" s="679"/>
      <c r="BZ60" s="680"/>
      <c r="CA60" s="680"/>
      <c r="CB60" s="680"/>
      <c r="CC60" s="680"/>
      <c r="CD60" s="680"/>
      <c r="CE60" s="680"/>
      <c r="CF60" s="680"/>
      <c r="CG60" s="680"/>
      <c r="CH60" s="680"/>
      <c r="CI60" s="680"/>
      <c r="CJ60" s="680"/>
      <c r="CK60" s="680"/>
      <c r="CL60" s="680"/>
      <c r="CM60" s="680"/>
      <c r="CN60" s="680"/>
      <c r="CO60" s="680"/>
      <c r="CP60" s="680"/>
      <c r="CQ60" s="680"/>
      <c r="CR60" s="680"/>
      <c r="CS60" s="680"/>
      <c r="CT60" s="680"/>
      <c r="CU60" s="680"/>
      <c r="CV60" s="680"/>
      <c r="CW60" s="680"/>
      <c r="CX60" s="680"/>
      <c r="CY60" s="680"/>
      <c r="CZ60" s="681"/>
      <c r="DA60" s="171"/>
      <c r="DB60" s="172"/>
      <c r="DC60" s="172"/>
      <c r="DD60" s="172"/>
      <c r="DE60" s="172"/>
      <c r="DF60" s="172"/>
      <c r="DG60" s="172"/>
      <c r="DH60" s="172"/>
      <c r="DI60" s="172"/>
      <c r="DJ60" s="172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2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4"/>
      <c r="FE60" s="96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7"/>
      <c r="FT60" s="9"/>
      <c r="FU60" s="31"/>
      <c r="FV60" s="31"/>
      <c r="FW60" s="31"/>
    </row>
    <row r="61" spans="1:179" ht="6" customHeight="1" x14ac:dyDescent="0.15">
      <c r="A61" s="25"/>
      <c r="C61" s="340"/>
      <c r="D61" s="341"/>
      <c r="E61" s="341"/>
      <c r="F61" s="342"/>
      <c r="G61" s="358"/>
      <c r="H61" s="359"/>
      <c r="I61" s="359"/>
      <c r="J61" s="360"/>
      <c r="K61" s="335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336"/>
      <c r="AC61" s="458" t="s">
        <v>47</v>
      </c>
      <c r="AD61" s="458"/>
      <c r="AE61" s="458"/>
      <c r="AF61" s="459"/>
      <c r="AG61" s="636"/>
      <c r="AH61" s="637"/>
      <c r="AI61" s="637"/>
      <c r="AJ61" s="637"/>
      <c r="AK61" s="637"/>
      <c r="AL61" s="637"/>
      <c r="AM61" s="637"/>
      <c r="AN61" s="637"/>
      <c r="AO61" s="637"/>
      <c r="AP61" s="637"/>
      <c r="AQ61" s="637"/>
      <c r="AR61" s="637"/>
      <c r="AS61" s="637"/>
      <c r="AT61" s="637"/>
      <c r="AU61" s="637"/>
      <c r="AV61" s="637"/>
      <c r="AW61" s="637"/>
      <c r="AX61" s="637"/>
      <c r="AY61" s="637"/>
      <c r="AZ61" s="637"/>
      <c r="BA61" s="637"/>
      <c r="BB61" s="637"/>
      <c r="BC61" s="637"/>
      <c r="BD61" s="637"/>
      <c r="BE61" s="637"/>
      <c r="BF61" s="637"/>
      <c r="BG61" s="637"/>
      <c r="BH61" s="637"/>
      <c r="BI61" s="637"/>
      <c r="BJ61" s="637"/>
      <c r="BK61" s="637"/>
      <c r="BL61" s="637"/>
      <c r="BM61" s="637"/>
      <c r="BN61" s="637"/>
      <c r="BO61" s="637"/>
      <c r="BP61" s="638"/>
      <c r="BQ61" s="642">
        <f ca="1">IF(C55="","",INDIRECT("Q料率_業種一括有期・建設!$K$"&amp; B55,TRUE))</f>
        <v>23</v>
      </c>
      <c r="BR61" s="642"/>
      <c r="BS61" s="642"/>
      <c r="BT61" s="642"/>
      <c r="BU61" s="642"/>
      <c r="BV61" s="642"/>
      <c r="BW61" s="642"/>
      <c r="BX61" s="642"/>
      <c r="BY61" s="643">
        <f ca="1">ROUNDDOWN(AG61*(BQ61/100)/1000,0)</f>
        <v>0</v>
      </c>
      <c r="BZ61" s="644"/>
      <c r="CA61" s="644"/>
      <c r="CB61" s="644"/>
      <c r="CC61" s="644"/>
      <c r="CD61" s="644"/>
      <c r="CE61" s="644"/>
      <c r="CF61" s="644"/>
      <c r="CG61" s="644"/>
      <c r="CH61" s="644"/>
      <c r="CI61" s="644"/>
      <c r="CJ61" s="644"/>
      <c r="CK61" s="644"/>
      <c r="CL61" s="644"/>
      <c r="CM61" s="644"/>
      <c r="CN61" s="644"/>
      <c r="CO61" s="644"/>
      <c r="CP61" s="644"/>
      <c r="CQ61" s="644"/>
      <c r="CR61" s="644"/>
      <c r="CS61" s="644"/>
      <c r="CT61" s="644"/>
      <c r="CU61" s="644"/>
      <c r="CV61" s="644"/>
      <c r="CW61" s="644"/>
      <c r="CX61" s="644"/>
      <c r="CY61" s="644"/>
      <c r="CZ61" s="645"/>
      <c r="DA61" s="688">
        <f ca="1">IF(C55="","",INDIRECT("Q料率_業種一括有期・建設!$G$"&amp;B55,TRUE))</f>
        <v>9.5</v>
      </c>
      <c r="DB61" s="689"/>
      <c r="DC61" s="689"/>
      <c r="DD61" s="689"/>
      <c r="DE61" s="689"/>
      <c r="DF61" s="689"/>
      <c r="DG61" s="689"/>
      <c r="DH61" s="689"/>
      <c r="DI61" s="689"/>
      <c r="DJ61" s="689"/>
      <c r="DK61" s="248"/>
      <c r="DL61" s="248"/>
      <c r="DM61" s="248"/>
      <c r="DN61" s="248"/>
      <c r="DO61" s="248"/>
      <c r="DP61" s="248"/>
      <c r="DQ61" s="248"/>
      <c r="DR61" s="248"/>
      <c r="DS61" s="248"/>
      <c r="DT61" s="248"/>
      <c r="DU61" s="127">
        <f ca="1">ROUNDDOWN(IF(DK61="",BY61*DA61,BY61*DK61),0)</f>
        <v>0</v>
      </c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9"/>
      <c r="FE61" s="8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9"/>
      <c r="FU61" s="31"/>
      <c r="FV61" s="31"/>
      <c r="FW61" s="31"/>
    </row>
    <row r="62" spans="1:179" ht="6" customHeight="1" x14ac:dyDescent="0.15">
      <c r="A62" s="25"/>
      <c r="C62" s="343"/>
      <c r="D62" s="344"/>
      <c r="E62" s="344"/>
      <c r="F62" s="345"/>
      <c r="G62" s="358"/>
      <c r="H62" s="359"/>
      <c r="I62" s="359"/>
      <c r="J62" s="360"/>
      <c r="K62" s="193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5"/>
      <c r="AC62" s="458"/>
      <c r="AD62" s="458"/>
      <c r="AE62" s="458"/>
      <c r="AF62" s="459"/>
      <c r="AG62" s="639"/>
      <c r="AH62" s="640"/>
      <c r="AI62" s="640"/>
      <c r="AJ62" s="640"/>
      <c r="AK62" s="640"/>
      <c r="AL62" s="640"/>
      <c r="AM62" s="640"/>
      <c r="AN62" s="640"/>
      <c r="AO62" s="640"/>
      <c r="AP62" s="640"/>
      <c r="AQ62" s="640"/>
      <c r="AR62" s="640"/>
      <c r="AS62" s="640"/>
      <c r="AT62" s="640"/>
      <c r="AU62" s="640"/>
      <c r="AV62" s="640"/>
      <c r="AW62" s="640"/>
      <c r="AX62" s="640"/>
      <c r="AY62" s="640"/>
      <c r="AZ62" s="640"/>
      <c r="BA62" s="640"/>
      <c r="BB62" s="640"/>
      <c r="BC62" s="640"/>
      <c r="BD62" s="640"/>
      <c r="BE62" s="640"/>
      <c r="BF62" s="640"/>
      <c r="BG62" s="640"/>
      <c r="BH62" s="640"/>
      <c r="BI62" s="640"/>
      <c r="BJ62" s="640"/>
      <c r="BK62" s="640"/>
      <c r="BL62" s="640"/>
      <c r="BM62" s="640"/>
      <c r="BN62" s="640"/>
      <c r="BO62" s="640"/>
      <c r="BP62" s="641"/>
      <c r="BQ62" s="642"/>
      <c r="BR62" s="642"/>
      <c r="BS62" s="642"/>
      <c r="BT62" s="642"/>
      <c r="BU62" s="642"/>
      <c r="BV62" s="642"/>
      <c r="BW62" s="642"/>
      <c r="BX62" s="642"/>
      <c r="BY62" s="646"/>
      <c r="BZ62" s="647"/>
      <c r="CA62" s="647"/>
      <c r="CB62" s="647"/>
      <c r="CC62" s="647"/>
      <c r="CD62" s="647"/>
      <c r="CE62" s="647"/>
      <c r="CF62" s="647"/>
      <c r="CG62" s="647"/>
      <c r="CH62" s="647"/>
      <c r="CI62" s="647"/>
      <c r="CJ62" s="647"/>
      <c r="CK62" s="647"/>
      <c r="CL62" s="647"/>
      <c r="CM62" s="647"/>
      <c r="CN62" s="647"/>
      <c r="CO62" s="647"/>
      <c r="CP62" s="647"/>
      <c r="CQ62" s="647"/>
      <c r="CR62" s="647"/>
      <c r="CS62" s="647"/>
      <c r="CT62" s="647"/>
      <c r="CU62" s="647"/>
      <c r="CV62" s="647"/>
      <c r="CW62" s="647"/>
      <c r="CX62" s="647"/>
      <c r="CY62" s="647"/>
      <c r="CZ62" s="648"/>
      <c r="DA62" s="688"/>
      <c r="DB62" s="689"/>
      <c r="DC62" s="689"/>
      <c r="DD62" s="689"/>
      <c r="DE62" s="689"/>
      <c r="DF62" s="689"/>
      <c r="DG62" s="689"/>
      <c r="DH62" s="689"/>
      <c r="DI62" s="689"/>
      <c r="DJ62" s="689"/>
      <c r="DK62" s="248"/>
      <c r="DL62" s="248"/>
      <c r="DM62" s="248"/>
      <c r="DN62" s="248"/>
      <c r="DO62" s="248"/>
      <c r="DP62" s="248"/>
      <c r="DQ62" s="248"/>
      <c r="DR62" s="248"/>
      <c r="DS62" s="248"/>
      <c r="DT62" s="248"/>
      <c r="DU62" s="130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2"/>
      <c r="FE62" s="37"/>
      <c r="FF62" s="108" t="str">
        <f>IF(FM16=1,"①","1") &amp;".一括納付"</f>
        <v>1.一括納付</v>
      </c>
      <c r="FG62" s="694"/>
      <c r="FH62" s="694"/>
      <c r="FI62" s="694"/>
      <c r="FJ62" s="694"/>
      <c r="FK62" s="694"/>
      <c r="FL62" s="694"/>
      <c r="FM62" s="694"/>
      <c r="FN62" s="694"/>
      <c r="FO62" s="694"/>
      <c r="FP62" s="694"/>
      <c r="FQ62" s="694"/>
      <c r="FR62" s="694"/>
      <c r="FS62" s="694"/>
      <c r="FT62" s="695"/>
      <c r="FU62" s="31"/>
      <c r="FV62" s="31"/>
      <c r="FW62" s="31"/>
    </row>
    <row r="63" spans="1:179" ht="6" customHeight="1" x14ac:dyDescent="0.15">
      <c r="A63" s="26" t="str">
        <f>C63</f>
        <v>38</v>
      </c>
      <c r="B63" s="2">
        <f>MATCH(C63,Q料率_業種一括有期・建設!B1:B10,0)</f>
        <v>7</v>
      </c>
      <c r="C63" s="337" t="s">
        <v>62</v>
      </c>
      <c r="D63" s="338"/>
      <c r="E63" s="338"/>
      <c r="F63" s="339"/>
      <c r="G63" s="358"/>
      <c r="H63" s="359"/>
      <c r="I63" s="359"/>
      <c r="J63" s="360"/>
      <c r="K63" s="346" t="s">
        <v>63</v>
      </c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8"/>
      <c r="AC63" s="255" t="s">
        <v>42</v>
      </c>
      <c r="AD63" s="255"/>
      <c r="AE63" s="255"/>
      <c r="AF63" s="460"/>
      <c r="AG63" s="635"/>
      <c r="AH63" s="630"/>
      <c r="AI63" s="630"/>
      <c r="AJ63" s="630"/>
      <c r="AK63" s="630"/>
      <c r="AL63" s="630"/>
      <c r="AM63" s="630"/>
      <c r="AN63" s="630"/>
      <c r="AO63" s="630"/>
      <c r="AP63" s="630"/>
      <c r="AQ63" s="630"/>
      <c r="AR63" s="630"/>
      <c r="AS63" s="630"/>
      <c r="AT63" s="630"/>
      <c r="AU63" s="630"/>
      <c r="AV63" s="630"/>
      <c r="AW63" s="630"/>
      <c r="AX63" s="630"/>
      <c r="AY63" s="630"/>
      <c r="AZ63" s="630"/>
      <c r="BA63" s="630"/>
      <c r="BB63" s="630"/>
      <c r="BC63" s="630"/>
      <c r="BD63" s="630"/>
      <c r="BE63" s="630"/>
      <c r="BF63" s="630"/>
      <c r="BG63" s="630"/>
      <c r="BH63" s="630"/>
      <c r="BI63" s="630"/>
      <c r="BJ63" s="630"/>
      <c r="BK63" s="630"/>
      <c r="BL63" s="630"/>
      <c r="BM63" s="630"/>
      <c r="BN63" s="630"/>
      <c r="BO63" s="630"/>
      <c r="BP63" s="631"/>
      <c r="BQ63" s="219">
        <f ca="1">IF(C63="","",INDIRECT("Q料率_業種一括有期・建設!$H$"&amp;B63,TRUE))</f>
        <v>22</v>
      </c>
      <c r="BR63" s="90"/>
      <c r="BS63" s="90"/>
      <c r="BT63" s="90"/>
      <c r="BU63" s="90"/>
      <c r="BV63" s="90"/>
      <c r="BW63" s="90"/>
      <c r="BX63" s="91"/>
      <c r="BY63" s="682">
        <f ca="1">ROUNDDOWN(AG63*(BQ63/100)/1000,0)</f>
        <v>0</v>
      </c>
      <c r="BZ63" s="683"/>
      <c r="CA63" s="683"/>
      <c r="CB63" s="683"/>
      <c r="CC63" s="683"/>
      <c r="CD63" s="683"/>
      <c r="CE63" s="683"/>
      <c r="CF63" s="683"/>
      <c r="CG63" s="683"/>
      <c r="CH63" s="683"/>
      <c r="CI63" s="683"/>
      <c r="CJ63" s="683"/>
      <c r="CK63" s="683"/>
      <c r="CL63" s="683"/>
      <c r="CM63" s="683"/>
      <c r="CN63" s="683"/>
      <c r="CO63" s="683"/>
      <c r="CP63" s="683"/>
      <c r="CQ63" s="683"/>
      <c r="CR63" s="683"/>
      <c r="CS63" s="683"/>
      <c r="CT63" s="683"/>
      <c r="CU63" s="683"/>
      <c r="CV63" s="683"/>
      <c r="CW63" s="683"/>
      <c r="CX63" s="683"/>
      <c r="CY63" s="683"/>
      <c r="CZ63" s="684"/>
      <c r="DA63" s="171">
        <f ca="1">IF(C63="","",INDIRECT("Q料率_業種一括有期・建設!$D$"&amp;B63,TRUE))</f>
        <v>15</v>
      </c>
      <c r="DB63" s="172"/>
      <c r="DC63" s="172"/>
      <c r="DD63" s="172"/>
      <c r="DE63" s="172"/>
      <c r="DF63" s="172"/>
      <c r="DG63" s="172"/>
      <c r="DH63" s="172"/>
      <c r="DI63" s="172"/>
      <c r="DJ63" s="172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65">
        <f ca="1">ROUNDDOWN(IF(DK63="",BY63*DA63,BY63*DK63),0)</f>
        <v>0</v>
      </c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  <c r="EU63" s="166"/>
      <c r="EV63" s="166"/>
      <c r="EW63" s="166"/>
      <c r="EX63" s="166"/>
      <c r="EY63" s="166"/>
      <c r="EZ63" s="166"/>
      <c r="FA63" s="166"/>
      <c r="FB63" s="166"/>
      <c r="FC63" s="166"/>
      <c r="FD63" s="167"/>
      <c r="FE63" s="37"/>
      <c r="FF63" s="694"/>
      <c r="FG63" s="694"/>
      <c r="FH63" s="694"/>
      <c r="FI63" s="694"/>
      <c r="FJ63" s="694"/>
      <c r="FK63" s="694"/>
      <c r="FL63" s="694"/>
      <c r="FM63" s="694"/>
      <c r="FN63" s="694"/>
      <c r="FO63" s="694"/>
      <c r="FP63" s="694"/>
      <c r="FQ63" s="694"/>
      <c r="FR63" s="694"/>
      <c r="FS63" s="694"/>
      <c r="FT63" s="695"/>
      <c r="FU63" s="31"/>
      <c r="FV63" s="31"/>
      <c r="FW63" s="31"/>
    </row>
    <row r="64" spans="1:179" ht="6" customHeight="1" x14ac:dyDescent="0.15">
      <c r="A64" s="25"/>
      <c r="C64" s="340"/>
      <c r="D64" s="341"/>
      <c r="E64" s="341"/>
      <c r="F64" s="342"/>
      <c r="G64" s="358"/>
      <c r="H64" s="359"/>
      <c r="I64" s="359"/>
      <c r="J64" s="360"/>
      <c r="K64" s="349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1"/>
      <c r="AC64" s="255"/>
      <c r="AD64" s="255"/>
      <c r="AE64" s="255"/>
      <c r="AF64" s="460"/>
      <c r="AG64" s="632"/>
      <c r="AH64" s="633"/>
      <c r="AI64" s="633"/>
      <c r="AJ64" s="633"/>
      <c r="AK64" s="633"/>
      <c r="AL64" s="633"/>
      <c r="AM64" s="633"/>
      <c r="AN64" s="633"/>
      <c r="AO64" s="633"/>
      <c r="AP64" s="633"/>
      <c r="AQ64" s="633"/>
      <c r="AR64" s="633"/>
      <c r="AS64" s="633"/>
      <c r="AT64" s="633"/>
      <c r="AU64" s="633"/>
      <c r="AV64" s="633"/>
      <c r="AW64" s="633"/>
      <c r="AX64" s="633"/>
      <c r="AY64" s="633"/>
      <c r="AZ64" s="633"/>
      <c r="BA64" s="633"/>
      <c r="BB64" s="633"/>
      <c r="BC64" s="633"/>
      <c r="BD64" s="633"/>
      <c r="BE64" s="633"/>
      <c r="BF64" s="633"/>
      <c r="BG64" s="633"/>
      <c r="BH64" s="633"/>
      <c r="BI64" s="633"/>
      <c r="BJ64" s="633"/>
      <c r="BK64" s="633"/>
      <c r="BL64" s="633"/>
      <c r="BM64" s="633"/>
      <c r="BN64" s="633"/>
      <c r="BO64" s="633"/>
      <c r="BP64" s="634"/>
      <c r="BQ64" s="221"/>
      <c r="BR64" s="94"/>
      <c r="BS64" s="94"/>
      <c r="BT64" s="94"/>
      <c r="BU64" s="94"/>
      <c r="BV64" s="94"/>
      <c r="BW64" s="94"/>
      <c r="BX64" s="95"/>
      <c r="BY64" s="685"/>
      <c r="BZ64" s="686"/>
      <c r="CA64" s="686"/>
      <c r="CB64" s="686"/>
      <c r="CC64" s="686"/>
      <c r="CD64" s="686"/>
      <c r="CE64" s="686"/>
      <c r="CF64" s="686"/>
      <c r="CG64" s="686"/>
      <c r="CH64" s="686"/>
      <c r="CI64" s="686"/>
      <c r="CJ64" s="686"/>
      <c r="CK64" s="686"/>
      <c r="CL64" s="686"/>
      <c r="CM64" s="686"/>
      <c r="CN64" s="686"/>
      <c r="CO64" s="686"/>
      <c r="CP64" s="686"/>
      <c r="CQ64" s="686"/>
      <c r="CR64" s="686"/>
      <c r="CS64" s="686"/>
      <c r="CT64" s="686"/>
      <c r="CU64" s="686"/>
      <c r="CV64" s="686"/>
      <c r="CW64" s="686"/>
      <c r="CX64" s="686"/>
      <c r="CY64" s="686"/>
      <c r="CZ64" s="687"/>
      <c r="DA64" s="171"/>
      <c r="DB64" s="172"/>
      <c r="DC64" s="172"/>
      <c r="DD64" s="172"/>
      <c r="DE64" s="172"/>
      <c r="DF64" s="172"/>
      <c r="DG64" s="172"/>
      <c r="DH64" s="172"/>
      <c r="DI64" s="172"/>
      <c r="DJ64" s="172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68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70"/>
      <c r="FE64" s="8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9"/>
      <c r="FU64" s="31"/>
      <c r="FV64" s="31"/>
      <c r="FW64" s="31"/>
    </row>
    <row r="65" spans="1:179" ht="6" customHeight="1" x14ac:dyDescent="0.15">
      <c r="A65" s="25"/>
      <c r="C65" s="340"/>
      <c r="D65" s="341"/>
      <c r="E65" s="341"/>
      <c r="F65" s="342"/>
      <c r="G65" s="358"/>
      <c r="H65" s="359"/>
      <c r="I65" s="359"/>
      <c r="J65" s="360"/>
      <c r="K65" s="349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1"/>
      <c r="AC65" s="461" t="s">
        <v>44</v>
      </c>
      <c r="AD65" s="461"/>
      <c r="AE65" s="461"/>
      <c r="AF65" s="462"/>
      <c r="AG65" s="623"/>
      <c r="AH65" s="624"/>
      <c r="AI65" s="624"/>
      <c r="AJ65" s="624"/>
      <c r="AK65" s="624"/>
      <c r="AL65" s="624"/>
      <c r="AM65" s="624"/>
      <c r="AN65" s="624"/>
      <c r="AO65" s="624"/>
      <c r="AP65" s="624"/>
      <c r="AQ65" s="624"/>
      <c r="AR65" s="624"/>
      <c r="AS65" s="624"/>
      <c r="AT65" s="624"/>
      <c r="AU65" s="624"/>
      <c r="AV65" s="624"/>
      <c r="AW65" s="624"/>
      <c r="AX65" s="624"/>
      <c r="AY65" s="624"/>
      <c r="AZ65" s="624"/>
      <c r="BA65" s="624"/>
      <c r="BB65" s="624"/>
      <c r="BC65" s="624"/>
      <c r="BD65" s="624"/>
      <c r="BE65" s="624"/>
      <c r="BF65" s="624"/>
      <c r="BG65" s="624"/>
      <c r="BH65" s="624"/>
      <c r="BI65" s="624"/>
      <c r="BJ65" s="624"/>
      <c r="BK65" s="624"/>
      <c r="BL65" s="624"/>
      <c r="BM65" s="624"/>
      <c r="BN65" s="624"/>
      <c r="BO65" s="624"/>
      <c r="BP65" s="625"/>
      <c r="BQ65" s="219">
        <f ca="1">IF(C63="","",INDIRECT("Q料率_業種一括有期・建設!$I$"&amp;B63,TRUE))</f>
        <v>22</v>
      </c>
      <c r="BR65" s="90"/>
      <c r="BS65" s="90"/>
      <c r="BT65" s="90"/>
      <c r="BU65" s="90"/>
      <c r="BV65" s="90"/>
      <c r="BW65" s="90"/>
      <c r="BX65" s="91"/>
      <c r="BY65" s="649">
        <f ca="1">ROUNDDOWN(AG65*(BQ65/100)/1000,0)</f>
        <v>0</v>
      </c>
      <c r="BZ65" s="650"/>
      <c r="CA65" s="650"/>
      <c r="CB65" s="650"/>
      <c r="CC65" s="650"/>
      <c r="CD65" s="650"/>
      <c r="CE65" s="650"/>
      <c r="CF65" s="650"/>
      <c r="CG65" s="650"/>
      <c r="CH65" s="650"/>
      <c r="CI65" s="650"/>
      <c r="CJ65" s="650"/>
      <c r="CK65" s="650"/>
      <c r="CL65" s="650"/>
      <c r="CM65" s="650"/>
      <c r="CN65" s="650"/>
      <c r="CO65" s="650"/>
      <c r="CP65" s="650"/>
      <c r="CQ65" s="650"/>
      <c r="CR65" s="650"/>
      <c r="CS65" s="650"/>
      <c r="CT65" s="650"/>
      <c r="CU65" s="650"/>
      <c r="CV65" s="650"/>
      <c r="CW65" s="650"/>
      <c r="CX65" s="650"/>
      <c r="CY65" s="650"/>
      <c r="CZ65" s="651"/>
      <c r="DA65" s="171">
        <f ca="1">IF(C63="","",INDIRECT("Q料率_業種一括有期・建設!$E$"&amp;B63,TRUE))</f>
        <v>15</v>
      </c>
      <c r="DB65" s="172"/>
      <c r="DC65" s="172"/>
      <c r="DD65" s="172"/>
      <c r="DE65" s="172"/>
      <c r="DF65" s="172"/>
      <c r="DG65" s="172"/>
      <c r="DH65" s="172"/>
      <c r="DI65" s="172"/>
      <c r="DJ65" s="172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58">
        <f ca="1">ROUNDDOWN(IF(DK65="",BY65*DA65,BY65*DK65),0)</f>
        <v>0</v>
      </c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60"/>
      <c r="FE65" s="37"/>
      <c r="FF65" s="108" t="str">
        <f>IF(FM16=2,"②","2") &amp;".分納（３回）"</f>
        <v>2.分納（３回）</v>
      </c>
      <c r="FG65" s="694"/>
      <c r="FH65" s="694"/>
      <c r="FI65" s="694"/>
      <c r="FJ65" s="694"/>
      <c r="FK65" s="694"/>
      <c r="FL65" s="694"/>
      <c r="FM65" s="694"/>
      <c r="FN65" s="694"/>
      <c r="FO65" s="694"/>
      <c r="FP65" s="694"/>
      <c r="FQ65" s="694"/>
      <c r="FR65" s="694"/>
      <c r="FS65" s="694"/>
      <c r="FT65" s="695"/>
      <c r="FU65" s="31"/>
      <c r="FV65" s="31"/>
      <c r="FW65" s="31"/>
    </row>
    <row r="66" spans="1:179" ht="6" customHeight="1" x14ac:dyDescent="0.15">
      <c r="A66" s="25"/>
      <c r="C66" s="340"/>
      <c r="D66" s="341"/>
      <c r="E66" s="341"/>
      <c r="F66" s="342"/>
      <c r="G66" s="358"/>
      <c r="H66" s="359"/>
      <c r="I66" s="359"/>
      <c r="J66" s="360"/>
      <c r="K66" s="349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1"/>
      <c r="AC66" s="461"/>
      <c r="AD66" s="461"/>
      <c r="AE66" s="461"/>
      <c r="AF66" s="462"/>
      <c r="AG66" s="626"/>
      <c r="AH66" s="627"/>
      <c r="AI66" s="627"/>
      <c r="AJ66" s="627"/>
      <c r="AK66" s="627"/>
      <c r="AL66" s="627"/>
      <c r="AM66" s="627"/>
      <c r="AN66" s="627"/>
      <c r="AO66" s="627"/>
      <c r="AP66" s="627"/>
      <c r="AQ66" s="627"/>
      <c r="AR66" s="627"/>
      <c r="AS66" s="627"/>
      <c r="AT66" s="627"/>
      <c r="AU66" s="627"/>
      <c r="AV66" s="627"/>
      <c r="AW66" s="627"/>
      <c r="AX66" s="627"/>
      <c r="AY66" s="627"/>
      <c r="AZ66" s="627"/>
      <c r="BA66" s="627"/>
      <c r="BB66" s="627"/>
      <c r="BC66" s="627"/>
      <c r="BD66" s="627"/>
      <c r="BE66" s="627"/>
      <c r="BF66" s="627"/>
      <c r="BG66" s="627"/>
      <c r="BH66" s="627"/>
      <c r="BI66" s="627"/>
      <c r="BJ66" s="627"/>
      <c r="BK66" s="627"/>
      <c r="BL66" s="627"/>
      <c r="BM66" s="627"/>
      <c r="BN66" s="627"/>
      <c r="BO66" s="627"/>
      <c r="BP66" s="628"/>
      <c r="BQ66" s="221"/>
      <c r="BR66" s="94"/>
      <c r="BS66" s="94"/>
      <c r="BT66" s="94"/>
      <c r="BU66" s="94"/>
      <c r="BV66" s="94"/>
      <c r="BW66" s="94"/>
      <c r="BX66" s="95"/>
      <c r="BY66" s="652"/>
      <c r="BZ66" s="653"/>
      <c r="CA66" s="653"/>
      <c r="CB66" s="653"/>
      <c r="CC66" s="653"/>
      <c r="CD66" s="653"/>
      <c r="CE66" s="653"/>
      <c r="CF66" s="653"/>
      <c r="CG66" s="653"/>
      <c r="CH66" s="653"/>
      <c r="CI66" s="653"/>
      <c r="CJ66" s="653"/>
      <c r="CK66" s="653"/>
      <c r="CL66" s="653"/>
      <c r="CM66" s="653"/>
      <c r="CN66" s="653"/>
      <c r="CO66" s="653"/>
      <c r="CP66" s="653"/>
      <c r="CQ66" s="653"/>
      <c r="CR66" s="653"/>
      <c r="CS66" s="653"/>
      <c r="CT66" s="653"/>
      <c r="CU66" s="653"/>
      <c r="CV66" s="653"/>
      <c r="CW66" s="653"/>
      <c r="CX66" s="653"/>
      <c r="CY66" s="653"/>
      <c r="CZ66" s="654"/>
      <c r="DA66" s="171"/>
      <c r="DB66" s="172"/>
      <c r="DC66" s="172"/>
      <c r="DD66" s="172"/>
      <c r="DE66" s="172"/>
      <c r="DF66" s="172"/>
      <c r="DG66" s="172"/>
      <c r="DH66" s="172"/>
      <c r="DI66" s="172"/>
      <c r="DJ66" s="172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61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3"/>
      <c r="FE66" s="37"/>
      <c r="FF66" s="694"/>
      <c r="FG66" s="694"/>
      <c r="FH66" s="694"/>
      <c r="FI66" s="694"/>
      <c r="FJ66" s="694"/>
      <c r="FK66" s="694"/>
      <c r="FL66" s="694"/>
      <c r="FM66" s="694"/>
      <c r="FN66" s="694"/>
      <c r="FO66" s="694"/>
      <c r="FP66" s="694"/>
      <c r="FQ66" s="694"/>
      <c r="FR66" s="694"/>
      <c r="FS66" s="694"/>
      <c r="FT66" s="695"/>
      <c r="FU66" s="31"/>
      <c r="FV66" s="31"/>
      <c r="FW66" s="31"/>
    </row>
    <row r="67" spans="1:179" ht="6" customHeight="1" thickBot="1" x14ac:dyDescent="0.2">
      <c r="A67" s="25"/>
      <c r="C67" s="340"/>
      <c r="D67" s="341"/>
      <c r="E67" s="341"/>
      <c r="F67" s="342"/>
      <c r="G67" s="358"/>
      <c r="H67" s="359"/>
      <c r="I67" s="359"/>
      <c r="J67" s="360"/>
      <c r="K67" s="349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1"/>
      <c r="AC67" s="463" t="s">
        <v>45</v>
      </c>
      <c r="AD67" s="463"/>
      <c r="AE67" s="463"/>
      <c r="AF67" s="464"/>
      <c r="AG67" s="629"/>
      <c r="AH67" s="630"/>
      <c r="AI67" s="630"/>
      <c r="AJ67" s="630"/>
      <c r="AK67" s="630"/>
      <c r="AL67" s="630"/>
      <c r="AM67" s="630"/>
      <c r="AN67" s="630"/>
      <c r="AO67" s="630"/>
      <c r="AP67" s="630"/>
      <c r="AQ67" s="630"/>
      <c r="AR67" s="630"/>
      <c r="AS67" s="630"/>
      <c r="AT67" s="630"/>
      <c r="AU67" s="630"/>
      <c r="AV67" s="630"/>
      <c r="AW67" s="630"/>
      <c r="AX67" s="630"/>
      <c r="AY67" s="630"/>
      <c r="AZ67" s="630"/>
      <c r="BA67" s="630"/>
      <c r="BB67" s="630"/>
      <c r="BC67" s="630"/>
      <c r="BD67" s="630"/>
      <c r="BE67" s="630"/>
      <c r="BF67" s="630"/>
      <c r="BG67" s="630"/>
      <c r="BH67" s="630"/>
      <c r="BI67" s="630"/>
      <c r="BJ67" s="630"/>
      <c r="BK67" s="630"/>
      <c r="BL67" s="630"/>
      <c r="BM67" s="630"/>
      <c r="BN67" s="630"/>
      <c r="BO67" s="630"/>
      <c r="BP67" s="631"/>
      <c r="BQ67" s="219">
        <f ca="1">IF(C63="","",INDIRECT("Q料率_業種一括有期・建設!$J$"&amp;B63,TRUE))</f>
        <v>23</v>
      </c>
      <c r="BR67" s="90"/>
      <c r="BS67" s="90"/>
      <c r="BT67" s="90"/>
      <c r="BU67" s="90"/>
      <c r="BV67" s="90"/>
      <c r="BW67" s="90"/>
      <c r="BX67" s="91"/>
      <c r="BY67" s="676">
        <f ca="1">ROUNDDOWN(ROUNDDOWN(AG67*105/108,0)*(BQ67/100)/1000,0)</f>
        <v>0</v>
      </c>
      <c r="BZ67" s="677"/>
      <c r="CA67" s="677"/>
      <c r="CB67" s="677"/>
      <c r="CC67" s="677"/>
      <c r="CD67" s="677"/>
      <c r="CE67" s="677"/>
      <c r="CF67" s="677"/>
      <c r="CG67" s="677"/>
      <c r="CH67" s="677"/>
      <c r="CI67" s="677"/>
      <c r="CJ67" s="677"/>
      <c r="CK67" s="677"/>
      <c r="CL67" s="677"/>
      <c r="CM67" s="677"/>
      <c r="CN67" s="677"/>
      <c r="CO67" s="677"/>
      <c r="CP67" s="677"/>
      <c r="CQ67" s="677"/>
      <c r="CR67" s="677"/>
      <c r="CS67" s="677"/>
      <c r="CT67" s="677"/>
      <c r="CU67" s="677"/>
      <c r="CV67" s="677"/>
      <c r="CW67" s="677"/>
      <c r="CX67" s="677"/>
      <c r="CY67" s="677"/>
      <c r="CZ67" s="678"/>
      <c r="DA67" s="171">
        <f ca="1">IF(C63="","",INDIRECT("Q料率_業種一括有期・建設!$F$"&amp;B63,TRUE))</f>
        <v>15</v>
      </c>
      <c r="DB67" s="172"/>
      <c r="DC67" s="172"/>
      <c r="DD67" s="172"/>
      <c r="DE67" s="172"/>
      <c r="DF67" s="172"/>
      <c r="DG67" s="172"/>
      <c r="DH67" s="172"/>
      <c r="DI67" s="172"/>
      <c r="DJ67" s="172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39">
        <f ca="1">ROUNDDOWN(IF(DK67="",BY67*DA67,BY67*DK67),0)</f>
        <v>0</v>
      </c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1"/>
      <c r="FE67" s="10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2"/>
      <c r="FU67" s="31"/>
      <c r="FV67" s="31"/>
      <c r="FW67" s="31"/>
    </row>
    <row r="68" spans="1:179" ht="6" customHeight="1" x14ac:dyDescent="0.15">
      <c r="A68" s="25"/>
      <c r="C68" s="340"/>
      <c r="D68" s="341"/>
      <c r="E68" s="341"/>
      <c r="F68" s="342"/>
      <c r="G68" s="358"/>
      <c r="H68" s="359"/>
      <c r="I68" s="359"/>
      <c r="J68" s="360"/>
      <c r="K68" s="349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1"/>
      <c r="AC68" s="463"/>
      <c r="AD68" s="463"/>
      <c r="AE68" s="463"/>
      <c r="AF68" s="464"/>
      <c r="AG68" s="632"/>
      <c r="AH68" s="633"/>
      <c r="AI68" s="633"/>
      <c r="AJ68" s="633"/>
      <c r="AK68" s="633"/>
      <c r="AL68" s="633"/>
      <c r="AM68" s="633"/>
      <c r="AN68" s="633"/>
      <c r="AO68" s="633"/>
      <c r="AP68" s="633"/>
      <c r="AQ68" s="633"/>
      <c r="AR68" s="633"/>
      <c r="AS68" s="633"/>
      <c r="AT68" s="633"/>
      <c r="AU68" s="633"/>
      <c r="AV68" s="633"/>
      <c r="AW68" s="633"/>
      <c r="AX68" s="633"/>
      <c r="AY68" s="633"/>
      <c r="AZ68" s="633"/>
      <c r="BA68" s="633"/>
      <c r="BB68" s="633"/>
      <c r="BC68" s="633"/>
      <c r="BD68" s="633"/>
      <c r="BE68" s="633"/>
      <c r="BF68" s="633"/>
      <c r="BG68" s="633"/>
      <c r="BH68" s="633"/>
      <c r="BI68" s="633"/>
      <c r="BJ68" s="633"/>
      <c r="BK68" s="633"/>
      <c r="BL68" s="633"/>
      <c r="BM68" s="633"/>
      <c r="BN68" s="633"/>
      <c r="BO68" s="633"/>
      <c r="BP68" s="634"/>
      <c r="BQ68" s="221"/>
      <c r="BR68" s="94"/>
      <c r="BS68" s="94"/>
      <c r="BT68" s="94"/>
      <c r="BU68" s="94"/>
      <c r="BV68" s="94"/>
      <c r="BW68" s="94"/>
      <c r="BX68" s="95"/>
      <c r="BY68" s="679"/>
      <c r="BZ68" s="680"/>
      <c r="CA68" s="680"/>
      <c r="CB68" s="680"/>
      <c r="CC68" s="680"/>
      <c r="CD68" s="680"/>
      <c r="CE68" s="680"/>
      <c r="CF68" s="680"/>
      <c r="CG68" s="680"/>
      <c r="CH68" s="680"/>
      <c r="CI68" s="680"/>
      <c r="CJ68" s="680"/>
      <c r="CK68" s="680"/>
      <c r="CL68" s="680"/>
      <c r="CM68" s="680"/>
      <c r="CN68" s="680"/>
      <c r="CO68" s="680"/>
      <c r="CP68" s="680"/>
      <c r="CQ68" s="680"/>
      <c r="CR68" s="680"/>
      <c r="CS68" s="680"/>
      <c r="CT68" s="680"/>
      <c r="CU68" s="680"/>
      <c r="CV68" s="680"/>
      <c r="CW68" s="680"/>
      <c r="CX68" s="680"/>
      <c r="CY68" s="680"/>
      <c r="CZ68" s="681"/>
      <c r="DA68" s="171"/>
      <c r="DB68" s="172"/>
      <c r="DC68" s="172"/>
      <c r="DD68" s="172"/>
      <c r="DE68" s="172"/>
      <c r="DF68" s="172"/>
      <c r="DG68" s="172"/>
      <c r="DH68" s="172"/>
      <c r="DI68" s="172"/>
      <c r="DJ68" s="172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2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  <c r="ES68" s="143"/>
      <c r="ET68" s="143"/>
      <c r="EU68" s="143"/>
      <c r="EV68" s="143"/>
      <c r="EW68" s="143"/>
      <c r="EX68" s="143"/>
      <c r="EY68" s="143"/>
      <c r="EZ68" s="143"/>
      <c r="FA68" s="143"/>
      <c r="FB68" s="143"/>
      <c r="FC68" s="143"/>
      <c r="FD68" s="144"/>
      <c r="FE68" s="33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1"/>
      <c r="FV68" s="31"/>
      <c r="FW68" s="31"/>
    </row>
    <row r="69" spans="1:179" ht="6" customHeight="1" x14ac:dyDescent="0.15">
      <c r="A69" s="25"/>
      <c r="C69" s="340"/>
      <c r="D69" s="341"/>
      <c r="E69" s="341"/>
      <c r="F69" s="342"/>
      <c r="G69" s="358"/>
      <c r="H69" s="359"/>
      <c r="I69" s="359"/>
      <c r="J69" s="360"/>
      <c r="K69" s="349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1"/>
      <c r="AC69" s="458" t="s">
        <v>47</v>
      </c>
      <c r="AD69" s="458"/>
      <c r="AE69" s="458"/>
      <c r="AF69" s="459"/>
      <c r="AG69" s="636"/>
      <c r="AH69" s="637"/>
      <c r="AI69" s="637"/>
      <c r="AJ69" s="637"/>
      <c r="AK69" s="637"/>
      <c r="AL69" s="637"/>
      <c r="AM69" s="637"/>
      <c r="AN69" s="637"/>
      <c r="AO69" s="637"/>
      <c r="AP69" s="637"/>
      <c r="AQ69" s="637"/>
      <c r="AR69" s="637"/>
      <c r="AS69" s="637"/>
      <c r="AT69" s="637"/>
      <c r="AU69" s="637"/>
      <c r="AV69" s="637"/>
      <c r="AW69" s="637"/>
      <c r="AX69" s="637"/>
      <c r="AY69" s="637"/>
      <c r="AZ69" s="637"/>
      <c r="BA69" s="637"/>
      <c r="BB69" s="637"/>
      <c r="BC69" s="637"/>
      <c r="BD69" s="637"/>
      <c r="BE69" s="637"/>
      <c r="BF69" s="637"/>
      <c r="BG69" s="637"/>
      <c r="BH69" s="637"/>
      <c r="BI69" s="637"/>
      <c r="BJ69" s="637"/>
      <c r="BK69" s="637"/>
      <c r="BL69" s="637"/>
      <c r="BM69" s="637"/>
      <c r="BN69" s="637"/>
      <c r="BO69" s="637"/>
      <c r="BP69" s="638"/>
      <c r="BQ69" s="642">
        <f ca="1">IF(C63="","",INDIRECT("Q料率_業種一括有期・建設!$K$"&amp;B63,TRUE))</f>
        <v>23</v>
      </c>
      <c r="BR69" s="642"/>
      <c r="BS69" s="642"/>
      <c r="BT69" s="642"/>
      <c r="BU69" s="642"/>
      <c r="BV69" s="642"/>
      <c r="BW69" s="642"/>
      <c r="BX69" s="642"/>
      <c r="BY69" s="643">
        <f ca="1">ROUNDDOWN(AG69*(BQ69/100)/1000,0)</f>
        <v>0</v>
      </c>
      <c r="BZ69" s="644"/>
      <c r="CA69" s="644"/>
      <c r="CB69" s="644"/>
      <c r="CC69" s="644"/>
      <c r="CD69" s="644"/>
      <c r="CE69" s="644"/>
      <c r="CF69" s="644"/>
      <c r="CG69" s="644"/>
      <c r="CH69" s="644"/>
      <c r="CI69" s="644"/>
      <c r="CJ69" s="644"/>
      <c r="CK69" s="644"/>
      <c r="CL69" s="644"/>
      <c r="CM69" s="644"/>
      <c r="CN69" s="644"/>
      <c r="CO69" s="644"/>
      <c r="CP69" s="644"/>
      <c r="CQ69" s="644"/>
      <c r="CR69" s="644"/>
      <c r="CS69" s="644"/>
      <c r="CT69" s="644"/>
      <c r="CU69" s="644"/>
      <c r="CV69" s="644"/>
      <c r="CW69" s="644"/>
      <c r="CX69" s="644"/>
      <c r="CY69" s="644"/>
      <c r="CZ69" s="645"/>
      <c r="DA69" s="668">
        <f ca="1">IF(C63="","",INDIRECT("Q料率_業種一括有期・建設!$G$"&amp;B63,TRUE))</f>
        <v>12</v>
      </c>
      <c r="DB69" s="669"/>
      <c r="DC69" s="669"/>
      <c r="DD69" s="669"/>
      <c r="DE69" s="669"/>
      <c r="DF69" s="669"/>
      <c r="DG69" s="669"/>
      <c r="DH69" s="669"/>
      <c r="DI69" s="669"/>
      <c r="DJ69" s="669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127">
        <f ca="1">ROUNDDOWN(IF(DK69="",BY69*DA69,BY69*DK69),0)</f>
        <v>0</v>
      </c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9"/>
      <c r="FE69" s="30"/>
      <c r="FF69" s="31"/>
      <c r="FG69" s="31"/>
      <c r="FH69" s="31"/>
      <c r="FI69" s="31"/>
      <c r="FJ69" s="31"/>
      <c r="FK69" s="31"/>
      <c r="FL69" s="31"/>
      <c r="FM69" s="31"/>
      <c r="FN69" s="31"/>
      <c r="FO69" s="34"/>
      <c r="FP69" s="34"/>
      <c r="FQ69" s="34"/>
      <c r="FR69" s="34"/>
      <c r="FS69" s="31"/>
      <c r="FT69" s="31"/>
      <c r="FU69" s="31"/>
      <c r="FV69" s="31"/>
      <c r="FW69" s="31"/>
    </row>
    <row r="70" spans="1:179" ht="6" customHeight="1" x14ac:dyDescent="0.15">
      <c r="A70" s="25"/>
      <c r="C70" s="343"/>
      <c r="D70" s="344"/>
      <c r="E70" s="344"/>
      <c r="F70" s="345"/>
      <c r="G70" s="358"/>
      <c r="H70" s="359"/>
      <c r="I70" s="359"/>
      <c r="J70" s="360"/>
      <c r="K70" s="352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4"/>
      <c r="AC70" s="458"/>
      <c r="AD70" s="458"/>
      <c r="AE70" s="458"/>
      <c r="AF70" s="459"/>
      <c r="AG70" s="639"/>
      <c r="AH70" s="640"/>
      <c r="AI70" s="640"/>
      <c r="AJ70" s="640"/>
      <c r="AK70" s="640"/>
      <c r="AL70" s="640"/>
      <c r="AM70" s="640"/>
      <c r="AN70" s="640"/>
      <c r="AO70" s="640"/>
      <c r="AP70" s="640"/>
      <c r="AQ70" s="640"/>
      <c r="AR70" s="640"/>
      <c r="AS70" s="640"/>
      <c r="AT70" s="640"/>
      <c r="AU70" s="640"/>
      <c r="AV70" s="640"/>
      <c r="AW70" s="640"/>
      <c r="AX70" s="640"/>
      <c r="AY70" s="640"/>
      <c r="AZ70" s="640"/>
      <c r="BA70" s="640"/>
      <c r="BB70" s="640"/>
      <c r="BC70" s="640"/>
      <c r="BD70" s="640"/>
      <c r="BE70" s="640"/>
      <c r="BF70" s="640"/>
      <c r="BG70" s="640"/>
      <c r="BH70" s="640"/>
      <c r="BI70" s="640"/>
      <c r="BJ70" s="640"/>
      <c r="BK70" s="640"/>
      <c r="BL70" s="640"/>
      <c r="BM70" s="640"/>
      <c r="BN70" s="640"/>
      <c r="BO70" s="640"/>
      <c r="BP70" s="641"/>
      <c r="BQ70" s="642"/>
      <c r="BR70" s="642"/>
      <c r="BS70" s="642"/>
      <c r="BT70" s="642"/>
      <c r="BU70" s="642"/>
      <c r="BV70" s="642"/>
      <c r="BW70" s="642"/>
      <c r="BX70" s="642"/>
      <c r="BY70" s="646"/>
      <c r="BZ70" s="647"/>
      <c r="CA70" s="647"/>
      <c r="CB70" s="647"/>
      <c r="CC70" s="647"/>
      <c r="CD70" s="647"/>
      <c r="CE70" s="647"/>
      <c r="CF70" s="647"/>
      <c r="CG70" s="647"/>
      <c r="CH70" s="647"/>
      <c r="CI70" s="647"/>
      <c r="CJ70" s="647"/>
      <c r="CK70" s="647"/>
      <c r="CL70" s="647"/>
      <c r="CM70" s="647"/>
      <c r="CN70" s="647"/>
      <c r="CO70" s="647"/>
      <c r="CP70" s="647"/>
      <c r="CQ70" s="647"/>
      <c r="CR70" s="647"/>
      <c r="CS70" s="647"/>
      <c r="CT70" s="647"/>
      <c r="CU70" s="647"/>
      <c r="CV70" s="647"/>
      <c r="CW70" s="647"/>
      <c r="CX70" s="647"/>
      <c r="CY70" s="647"/>
      <c r="CZ70" s="648"/>
      <c r="DA70" s="668"/>
      <c r="DB70" s="669"/>
      <c r="DC70" s="669"/>
      <c r="DD70" s="669"/>
      <c r="DE70" s="669"/>
      <c r="DF70" s="669"/>
      <c r="DG70" s="669"/>
      <c r="DH70" s="669"/>
      <c r="DI70" s="669"/>
      <c r="DJ70" s="669"/>
      <c r="DK70" s="248"/>
      <c r="DL70" s="248"/>
      <c r="DM70" s="248"/>
      <c r="DN70" s="248"/>
      <c r="DO70" s="248"/>
      <c r="DP70" s="248"/>
      <c r="DQ70" s="248"/>
      <c r="DR70" s="248"/>
      <c r="DS70" s="248"/>
      <c r="DT70" s="248"/>
      <c r="DU70" s="130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2"/>
      <c r="FE70" s="30"/>
      <c r="FF70" s="31"/>
      <c r="FG70" s="31"/>
      <c r="FH70" s="31"/>
      <c r="FI70" s="31"/>
      <c r="FJ70" s="31"/>
      <c r="FK70" s="31"/>
      <c r="FL70" s="31"/>
      <c r="FM70" s="31"/>
      <c r="FN70" s="31"/>
      <c r="FO70" s="34"/>
      <c r="FP70" s="34"/>
      <c r="FQ70" s="34"/>
      <c r="FR70" s="34"/>
      <c r="FS70" s="31"/>
      <c r="FT70" s="31"/>
      <c r="FU70" s="31"/>
      <c r="FV70" s="31"/>
      <c r="FW70" s="31"/>
    </row>
    <row r="71" spans="1:179" ht="6" customHeight="1" x14ac:dyDescent="0.15">
      <c r="A71" s="26" t="s">
        <v>64</v>
      </c>
      <c r="B71" s="2">
        <f>MATCH(B72,Q料率_業種一括有期・建設!C1:C10,0)</f>
        <v>8</v>
      </c>
      <c r="C71" s="337" t="s">
        <v>65</v>
      </c>
      <c r="D71" s="338"/>
      <c r="E71" s="338"/>
      <c r="F71" s="339"/>
      <c r="G71" s="358"/>
      <c r="H71" s="359"/>
      <c r="I71" s="359"/>
      <c r="J71" s="360"/>
      <c r="K71" s="488" t="s">
        <v>66</v>
      </c>
      <c r="L71" s="489"/>
      <c r="M71" s="489"/>
      <c r="N71" s="489"/>
      <c r="O71" s="489"/>
      <c r="P71" s="489"/>
      <c r="Q71" s="489"/>
      <c r="R71" s="490"/>
      <c r="S71" s="488" t="s">
        <v>67</v>
      </c>
      <c r="T71" s="489"/>
      <c r="U71" s="489"/>
      <c r="V71" s="489"/>
      <c r="W71" s="489"/>
      <c r="X71" s="489"/>
      <c r="Y71" s="489"/>
      <c r="Z71" s="489"/>
      <c r="AA71" s="489"/>
      <c r="AB71" s="490"/>
      <c r="AC71" s="255" t="s">
        <v>42</v>
      </c>
      <c r="AD71" s="255"/>
      <c r="AE71" s="255"/>
      <c r="AF71" s="460"/>
      <c r="AG71" s="635"/>
      <c r="AH71" s="630"/>
      <c r="AI71" s="630"/>
      <c r="AJ71" s="630"/>
      <c r="AK71" s="630"/>
      <c r="AL71" s="630"/>
      <c r="AM71" s="630"/>
      <c r="AN71" s="630"/>
      <c r="AO71" s="630"/>
      <c r="AP71" s="630"/>
      <c r="AQ71" s="630"/>
      <c r="AR71" s="630"/>
      <c r="AS71" s="630"/>
      <c r="AT71" s="630"/>
      <c r="AU71" s="630"/>
      <c r="AV71" s="630"/>
      <c r="AW71" s="630"/>
      <c r="AX71" s="630"/>
      <c r="AY71" s="630"/>
      <c r="AZ71" s="630"/>
      <c r="BA71" s="630"/>
      <c r="BB71" s="630"/>
      <c r="BC71" s="630"/>
      <c r="BD71" s="630"/>
      <c r="BE71" s="630"/>
      <c r="BF71" s="630"/>
      <c r="BG71" s="630"/>
      <c r="BH71" s="630"/>
      <c r="BI71" s="630"/>
      <c r="BJ71" s="630"/>
      <c r="BK71" s="630"/>
      <c r="BL71" s="630"/>
      <c r="BM71" s="630"/>
      <c r="BN71" s="630"/>
      <c r="BO71" s="630"/>
      <c r="BP71" s="631"/>
      <c r="BQ71" s="219">
        <f ca="1">IF(C71="","",INDIRECT("Q料率_業種一括有期・建設!$H$"&amp;B71,TRUE))</f>
        <v>38</v>
      </c>
      <c r="BR71" s="90"/>
      <c r="BS71" s="90"/>
      <c r="BT71" s="90"/>
      <c r="BU71" s="90"/>
      <c r="BV71" s="90"/>
      <c r="BW71" s="90"/>
      <c r="BX71" s="91"/>
      <c r="BY71" s="682">
        <f ca="1">ROUNDDOWN(AG71*(BQ71/100)/1000,0)</f>
        <v>0</v>
      </c>
      <c r="BZ71" s="683"/>
      <c r="CA71" s="683"/>
      <c r="CB71" s="683"/>
      <c r="CC71" s="683"/>
      <c r="CD71" s="683"/>
      <c r="CE71" s="683"/>
      <c r="CF71" s="683"/>
      <c r="CG71" s="683"/>
      <c r="CH71" s="683"/>
      <c r="CI71" s="683"/>
      <c r="CJ71" s="683"/>
      <c r="CK71" s="683"/>
      <c r="CL71" s="683"/>
      <c r="CM71" s="683"/>
      <c r="CN71" s="683"/>
      <c r="CO71" s="683"/>
      <c r="CP71" s="683"/>
      <c r="CQ71" s="683"/>
      <c r="CR71" s="683"/>
      <c r="CS71" s="683"/>
      <c r="CT71" s="683"/>
      <c r="CU71" s="683"/>
      <c r="CV71" s="683"/>
      <c r="CW71" s="683"/>
      <c r="CX71" s="683"/>
      <c r="CY71" s="683"/>
      <c r="CZ71" s="684"/>
      <c r="DA71" s="498">
        <f ca="1">IF(C71="","",INDIRECT("Q料率_業種一括有期・建設!$D$"&amp;B71,TRUE))</f>
        <v>7.5</v>
      </c>
      <c r="DB71" s="499"/>
      <c r="DC71" s="499"/>
      <c r="DD71" s="499"/>
      <c r="DE71" s="499"/>
      <c r="DF71" s="499"/>
      <c r="DG71" s="499"/>
      <c r="DH71" s="499"/>
      <c r="DI71" s="499"/>
      <c r="DJ71" s="499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65">
        <f ca="1">ROUNDDOWN(IF(DK71="",BY71*DA71,BY71*DK71),0)</f>
        <v>0</v>
      </c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7"/>
      <c r="FE71" s="97" t="s">
        <v>68</v>
      </c>
      <c r="FF71" s="97"/>
      <c r="FG71" s="97"/>
      <c r="FH71" s="97"/>
      <c r="FI71" s="97"/>
      <c r="FJ71" s="97"/>
      <c r="FK71" s="97"/>
      <c r="FL71" s="97"/>
      <c r="FM71" s="97"/>
      <c r="FN71" s="97"/>
      <c r="FO71" s="97"/>
      <c r="FP71" s="97"/>
      <c r="FQ71" s="97"/>
      <c r="FR71" s="97"/>
    </row>
    <row r="72" spans="1:179" ht="6" customHeight="1" x14ac:dyDescent="0.15">
      <c r="A72" s="25"/>
      <c r="B72" s="43" t="s">
        <v>69</v>
      </c>
      <c r="C72" s="340"/>
      <c r="D72" s="341"/>
      <c r="E72" s="341"/>
      <c r="F72" s="342"/>
      <c r="G72" s="358"/>
      <c r="H72" s="359"/>
      <c r="I72" s="359"/>
      <c r="J72" s="360"/>
      <c r="K72" s="491"/>
      <c r="L72" s="492"/>
      <c r="M72" s="492"/>
      <c r="N72" s="492"/>
      <c r="O72" s="492"/>
      <c r="P72" s="492"/>
      <c r="Q72" s="492"/>
      <c r="R72" s="493"/>
      <c r="S72" s="491"/>
      <c r="T72" s="492"/>
      <c r="U72" s="492"/>
      <c r="V72" s="492"/>
      <c r="W72" s="492"/>
      <c r="X72" s="492"/>
      <c r="Y72" s="492"/>
      <c r="Z72" s="492"/>
      <c r="AA72" s="492"/>
      <c r="AB72" s="493"/>
      <c r="AC72" s="255"/>
      <c r="AD72" s="255"/>
      <c r="AE72" s="255"/>
      <c r="AF72" s="460"/>
      <c r="AG72" s="632"/>
      <c r="AH72" s="633"/>
      <c r="AI72" s="633"/>
      <c r="AJ72" s="633"/>
      <c r="AK72" s="633"/>
      <c r="AL72" s="633"/>
      <c r="AM72" s="633"/>
      <c r="AN72" s="633"/>
      <c r="AO72" s="633"/>
      <c r="AP72" s="633"/>
      <c r="AQ72" s="633"/>
      <c r="AR72" s="633"/>
      <c r="AS72" s="633"/>
      <c r="AT72" s="633"/>
      <c r="AU72" s="633"/>
      <c r="AV72" s="633"/>
      <c r="AW72" s="633"/>
      <c r="AX72" s="633"/>
      <c r="AY72" s="633"/>
      <c r="AZ72" s="633"/>
      <c r="BA72" s="633"/>
      <c r="BB72" s="633"/>
      <c r="BC72" s="633"/>
      <c r="BD72" s="633"/>
      <c r="BE72" s="633"/>
      <c r="BF72" s="633"/>
      <c r="BG72" s="633"/>
      <c r="BH72" s="633"/>
      <c r="BI72" s="633"/>
      <c r="BJ72" s="633"/>
      <c r="BK72" s="633"/>
      <c r="BL72" s="633"/>
      <c r="BM72" s="633"/>
      <c r="BN72" s="633"/>
      <c r="BO72" s="633"/>
      <c r="BP72" s="634"/>
      <c r="BQ72" s="221"/>
      <c r="BR72" s="94"/>
      <c r="BS72" s="94"/>
      <c r="BT72" s="94"/>
      <c r="BU72" s="94"/>
      <c r="BV72" s="94"/>
      <c r="BW72" s="94"/>
      <c r="BX72" s="95"/>
      <c r="BY72" s="685"/>
      <c r="BZ72" s="686"/>
      <c r="CA72" s="686"/>
      <c r="CB72" s="686"/>
      <c r="CC72" s="686"/>
      <c r="CD72" s="686"/>
      <c r="CE72" s="686"/>
      <c r="CF72" s="686"/>
      <c r="CG72" s="686"/>
      <c r="CH72" s="686"/>
      <c r="CI72" s="686"/>
      <c r="CJ72" s="686"/>
      <c r="CK72" s="686"/>
      <c r="CL72" s="686"/>
      <c r="CM72" s="686"/>
      <c r="CN72" s="686"/>
      <c r="CO72" s="686"/>
      <c r="CP72" s="686"/>
      <c r="CQ72" s="686"/>
      <c r="CR72" s="686"/>
      <c r="CS72" s="686"/>
      <c r="CT72" s="686"/>
      <c r="CU72" s="686"/>
      <c r="CV72" s="686"/>
      <c r="CW72" s="686"/>
      <c r="CX72" s="686"/>
      <c r="CY72" s="686"/>
      <c r="CZ72" s="687"/>
      <c r="DA72" s="498"/>
      <c r="DB72" s="499"/>
      <c r="DC72" s="499"/>
      <c r="DD72" s="499"/>
      <c r="DE72" s="499"/>
      <c r="DF72" s="499"/>
      <c r="DG72" s="499"/>
      <c r="DH72" s="499"/>
      <c r="DI72" s="499"/>
      <c r="DJ72" s="499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68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70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</row>
    <row r="73" spans="1:179" ht="6" customHeight="1" x14ac:dyDescent="0.15">
      <c r="A73" s="25"/>
      <c r="C73" s="340"/>
      <c r="D73" s="341"/>
      <c r="E73" s="341"/>
      <c r="F73" s="342"/>
      <c r="G73" s="358"/>
      <c r="H73" s="359"/>
      <c r="I73" s="359"/>
      <c r="J73" s="360"/>
      <c r="K73" s="491"/>
      <c r="L73" s="492"/>
      <c r="M73" s="492"/>
      <c r="N73" s="492"/>
      <c r="O73" s="492"/>
      <c r="P73" s="492"/>
      <c r="Q73" s="492"/>
      <c r="R73" s="493"/>
      <c r="S73" s="491"/>
      <c r="T73" s="492"/>
      <c r="U73" s="492"/>
      <c r="V73" s="492"/>
      <c r="W73" s="492"/>
      <c r="X73" s="492"/>
      <c r="Y73" s="492"/>
      <c r="Z73" s="492"/>
      <c r="AA73" s="492"/>
      <c r="AB73" s="493"/>
      <c r="AC73" s="461" t="s">
        <v>44</v>
      </c>
      <c r="AD73" s="461"/>
      <c r="AE73" s="461"/>
      <c r="AF73" s="462"/>
      <c r="AG73" s="623"/>
      <c r="AH73" s="624"/>
      <c r="AI73" s="624"/>
      <c r="AJ73" s="624"/>
      <c r="AK73" s="624"/>
      <c r="AL73" s="624"/>
      <c r="AM73" s="624"/>
      <c r="AN73" s="624"/>
      <c r="AO73" s="624"/>
      <c r="AP73" s="624"/>
      <c r="AQ73" s="624"/>
      <c r="AR73" s="624"/>
      <c r="AS73" s="624"/>
      <c r="AT73" s="624"/>
      <c r="AU73" s="624"/>
      <c r="AV73" s="624"/>
      <c r="AW73" s="624"/>
      <c r="AX73" s="624"/>
      <c r="AY73" s="624"/>
      <c r="AZ73" s="624"/>
      <c r="BA73" s="624"/>
      <c r="BB73" s="624"/>
      <c r="BC73" s="624"/>
      <c r="BD73" s="624"/>
      <c r="BE73" s="624"/>
      <c r="BF73" s="624"/>
      <c r="BG73" s="624"/>
      <c r="BH73" s="624"/>
      <c r="BI73" s="624"/>
      <c r="BJ73" s="624"/>
      <c r="BK73" s="624"/>
      <c r="BL73" s="624"/>
      <c r="BM73" s="624"/>
      <c r="BN73" s="624"/>
      <c r="BO73" s="624"/>
      <c r="BP73" s="625"/>
      <c r="BQ73" s="219">
        <f ca="1">IF(C71="","",INDIRECT("Q料率_業種一括有期・建設!$I$"&amp;B71,TRUE))</f>
        <v>38</v>
      </c>
      <c r="BR73" s="90"/>
      <c r="BS73" s="90"/>
      <c r="BT73" s="90"/>
      <c r="BU73" s="90"/>
      <c r="BV73" s="90"/>
      <c r="BW73" s="90"/>
      <c r="BX73" s="91"/>
      <c r="BY73" s="649">
        <f ca="1">ROUNDDOWN(AG73*(BQ73/100)/1000,0)</f>
        <v>0</v>
      </c>
      <c r="BZ73" s="650"/>
      <c r="CA73" s="650"/>
      <c r="CB73" s="650"/>
      <c r="CC73" s="650"/>
      <c r="CD73" s="650"/>
      <c r="CE73" s="650"/>
      <c r="CF73" s="650"/>
      <c r="CG73" s="650"/>
      <c r="CH73" s="650"/>
      <c r="CI73" s="650"/>
      <c r="CJ73" s="650"/>
      <c r="CK73" s="650"/>
      <c r="CL73" s="650"/>
      <c r="CM73" s="650"/>
      <c r="CN73" s="650"/>
      <c r="CO73" s="650"/>
      <c r="CP73" s="650"/>
      <c r="CQ73" s="650"/>
      <c r="CR73" s="650"/>
      <c r="CS73" s="650"/>
      <c r="CT73" s="650"/>
      <c r="CU73" s="650"/>
      <c r="CV73" s="650"/>
      <c r="CW73" s="650"/>
      <c r="CX73" s="650"/>
      <c r="CY73" s="650"/>
      <c r="CZ73" s="651"/>
      <c r="DA73" s="498">
        <f ca="1">IF(C71="","",INDIRECT("Q料率_業種一括有期・建設!$E$"&amp;B71,TRUE))</f>
        <v>7.5</v>
      </c>
      <c r="DB73" s="499"/>
      <c r="DC73" s="499"/>
      <c r="DD73" s="499"/>
      <c r="DE73" s="499"/>
      <c r="DF73" s="499"/>
      <c r="DG73" s="499"/>
      <c r="DH73" s="499"/>
      <c r="DI73" s="499"/>
      <c r="DJ73" s="499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58">
        <f ca="1">ROUNDDOWN(IF(DK73="",BY73*DA73,BY73*DK73),0)</f>
        <v>0</v>
      </c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60"/>
      <c r="FE73" s="76" t="str">
        <f>Q料率_業種率改定履歴!C3</f>
        <v>②平成24年 4月 1日～平成25年 9月30日</v>
      </c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</row>
    <row r="74" spans="1:179" ht="6" customHeight="1" x14ac:dyDescent="0.15">
      <c r="A74" s="25"/>
      <c r="C74" s="340"/>
      <c r="D74" s="341"/>
      <c r="E74" s="341"/>
      <c r="F74" s="342"/>
      <c r="G74" s="358"/>
      <c r="H74" s="359"/>
      <c r="I74" s="359"/>
      <c r="J74" s="360"/>
      <c r="K74" s="491"/>
      <c r="L74" s="492"/>
      <c r="M74" s="492"/>
      <c r="N74" s="492"/>
      <c r="O74" s="492"/>
      <c r="P74" s="492"/>
      <c r="Q74" s="492"/>
      <c r="R74" s="493"/>
      <c r="S74" s="491"/>
      <c r="T74" s="492"/>
      <c r="U74" s="492"/>
      <c r="V74" s="492"/>
      <c r="W74" s="492"/>
      <c r="X74" s="492"/>
      <c r="Y74" s="492"/>
      <c r="Z74" s="492"/>
      <c r="AA74" s="492"/>
      <c r="AB74" s="493"/>
      <c r="AC74" s="461"/>
      <c r="AD74" s="461"/>
      <c r="AE74" s="461"/>
      <c r="AF74" s="462"/>
      <c r="AG74" s="626"/>
      <c r="AH74" s="627"/>
      <c r="AI74" s="627"/>
      <c r="AJ74" s="627"/>
      <c r="AK74" s="627"/>
      <c r="AL74" s="627"/>
      <c r="AM74" s="627"/>
      <c r="AN74" s="627"/>
      <c r="AO74" s="627"/>
      <c r="AP74" s="627"/>
      <c r="AQ74" s="627"/>
      <c r="AR74" s="627"/>
      <c r="AS74" s="627"/>
      <c r="AT74" s="627"/>
      <c r="AU74" s="627"/>
      <c r="AV74" s="627"/>
      <c r="AW74" s="627"/>
      <c r="AX74" s="627"/>
      <c r="AY74" s="627"/>
      <c r="AZ74" s="627"/>
      <c r="BA74" s="627"/>
      <c r="BB74" s="627"/>
      <c r="BC74" s="627"/>
      <c r="BD74" s="627"/>
      <c r="BE74" s="627"/>
      <c r="BF74" s="627"/>
      <c r="BG74" s="627"/>
      <c r="BH74" s="627"/>
      <c r="BI74" s="627"/>
      <c r="BJ74" s="627"/>
      <c r="BK74" s="627"/>
      <c r="BL74" s="627"/>
      <c r="BM74" s="627"/>
      <c r="BN74" s="627"/>
      <c r="BO74" s="627"/>
      <c r="BP74" s="628"/>
      <c r="BQ74" s="221"/>
      <c r="BR74" s="94"/>
      <c r="BS74" s="94"/>
      <c r="BT74" s="94"/>
      <c r="BU74" s="94"/>
      <c r="BV74" s="94"/>
      <c r="BW74" s="94"/>
      <c r="BX74" s="95"/>
      <c r="BY74" s="652"/>
      <c r="BZ74" s="653"/>
      <c r="CA74" s="653"/>
      <c r="CB74" s="653"/>
      <c r="CC74" s="653"/>
      <c r="CD74" s="653"/>
      <c r="CE74" s="653"/>
      <c r="CF74" s="653"/>
      <c r="CG74" s="653"/>
      <c r="CH74" s="653"/>
      <c r="CI74" s="653"/>
      <c r="CJ74" s="653"/>
      <c r="CK74" s="653"/>
      <c r="CL74" s="653"/>
      <c r="CM74" s="653"/>
      <c r="CN74" s="653"/>
      <c r="CO74" s="653"/>
      <c r="CP74" s="653"/>
      <c r="CQ74" s="653"/>
      <c r="CR74" s="653"/>
      <c r="CS74" s="653"/>
      <c r="CT74" s="653"/>
      <c r="CU74" s="653"/>
      <c r="CV74" s="653"/>
      <c r="CW74" s="653"/>
      <c r="CX74" s="653"/>
      <c r="CY74" s="653"/>
      <c r="CZ74" s="654"/>
      <c r="DA74" s="498"/>
      <c r="DB74" s="499"/>
      <c r="DC74" s="499"/>
      <c r="DD74" s="499"/>
      <c r="DE74" s="499"/>
      <c r="DF74" s="499"/>
      <c r="DG74" s="499"/>
      <c r="DH74" s="499"/>
      <c r="DI74" s="499"/>
      <c r="DJ74" s="499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61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3"/>
      <c r="FE74" s="76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</row>
    <row r="75" spans="1:179" ht="6" customHeight="1" x14ac:dyDescent="0.15">
      <c r="A75" s="25"/>
      <c r="C75" s="340"/>
      <c r="D75" s="341"/>
      <c r="E75" s="341"/>
      <c r="F75" s="342"/>
      <c r="G75" s="358"/>
      <c r="H75" s="359"/>
      <c r="I75" s="359"/>
      <c r="J75" s="360"/>
      <c r="K75" s="491"/>
      <c r="L75" s="492"/>
      <c r="M75" s="492"/>
      <c r="N75" s="492"/>
      <c r="O75" s="492"/>
      <c r="P75" s="492"/>
      <c r="Q75" s="492"/>
      <c r="R75" s="493"/>
      <c r="S75" s="491"/>
      <c r="T75" s="492"/>
      <c r="U75" s="492"/>
      <c r="V75" s="492"/>
      <c r="W75" s="492"/>
      <c r="X75" s="492"/>
      <c r="Y75" s="492"/>
      <c r="Z75" s="492"/>
      <c r="AA75" s="492"/>
      <c r="AB75" s="493"/>
      <c r="AC75" s="463" t="s">
        <v>45</v>
      </c>
      <c r="AD75" s="463"/>
      <c r="AE75" s="463"/>
      <c r="AF75" s="464"/>
      <c r="AG75" s="629"/>
      <c r="AH75" s="630"/>
      <c r="AI75" s="630"/>
      <c r="AJ75" s="630"/>
      <c r="AK75" s="630"/>
      <c r="AL75" s="630"/>
      <c r="AM75" s="630"/>
      <c r="AN75" s="630"/>
      <c r="AO75" s="630"/>
      <c r="AP75" s="630"/>
      <c r="AQ75" s="630"/>
      <c r="AR75" s="630"/>
      <c r="AS75" s="630"/>
      <c r="AT75" s="630"/>
      <c r="AU75" s="630"/>
      <c r="AV75" s="630"/>
      <c r="AW75" s="630"/>
      <c r="AX75" s="630"/>
      <c r="AY75" s="630"/>
      <c r="AZ75" s="630"/>
      <c r="BA75" s="630"/>
      <c r="BB75" s="630"/>
      <c r="BC75" s="630"/>
      <c r="BD75" s="630"/>
      <c r="BE75" s="630"/>
      <c r="BF75" s="630"/>
      <c r="BG75" s="630"/>
      <c r="BH75" s="630"/>
      <c r="BI75" s="630"/>
      <c r="BJ75" s="630"/>
      <c r="BK75" s="630"/>
      <c r="BL75" s="630"/>
      <c r="BM75" s="630"/>
      <c r="BN75" s="630"/>
      <c r="BO75" s="630"/>
      <c r="BP75" s="631"/>
      <c r="BQ75" s="219">
        <f ca="1">IF(C71="","",INDIRECT("Q料率_業種一括有期・建設!$J$"&amp;B71,TRUE))</f>
        <v>40</v>
      </c>
      <c r="BR75" s="90"/>
      <c r="BS75" s="90"/>
      <c r="BT75" s="90"/>
      <c r="BU75" s="90"/>
      <c r="BV75" s="90"/>
      <c r="BW75" s="90"/>
      <c r="BX75" s="91"/>
      <c r="BY75" s="676">
        <f ca="1">ROUNDDOWN(ROUNDDOWN(AG75*105/108,0)*(BQ75/100)/1000,0)</f>
        <v>0</v>
      </c>
      <c r="BZ75" s="677"/>
      <c r="CA75" s="677"/>
      <c r="CB75" s="677"/>
      <c r="CC75" s="677"/>
      <c r="CD75" s="677"/>
      <c r="CE75" s="677"/>
      <c r="CF75" s="677"/>
      <c r="CG75" s="677"/>
      <c r="CH75" s="677"/>
      <c r="CI75" s="677"/>
      <c r="CJ75" s="677"/>
      <c r="CK75" s="677"/>
      <c r="CL75" s="677"/>
      <c r="CM75" s="677"/>
      <c r="CN75" s="677"/>
      <c r="CO75" s="677"/>
      <c r="CP75" s="677"/>
      <c r="CQ75" s="677"/>
      <c r="CR75" s="677"/>
      <c r="CS75" s="677"/>
      <c r="CT75" s="677"/>
      <c r="CU75" s="677"/>
      <c r="CV75" s="677"/>
      <c r="CW75" s="677"/>
      <c r="CX75" s="677"/>
      <c r="CY75" s="677"/>
      <c r="CZ75" s="678"/>
      <c r="DA75" s="498">
        <f ca="1">IF(C71="","",INDIRECT("Q料率_業種一括有期・建設!$F$"&amp;B71,TRUE))</f>
        <v>6.5</v>
      </c>
      <c r="DB75" s="499"/>
      <c r="DC75" s="499"/>
      <c r="DD75" s="499"/>
      <c r="DE75" s="499"/>
      <c r="DF75" s="499"/>
      <c r="DG75" s="499"/>
      <c r="DH75" s="499"/>
      <c r="DI75" s="499"/>
      <c r="DJ75" s="499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39">
        <f ca="1">ROUNDDOWN(IF(DK75="",BY75*DA75,BY75*DK75),0)</f>
        <v>0</v>
      </c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1"/>
      <c r="FE75" s="78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</row>
    <row r="76" spans="1:179" ht="6" customHeight="1" x14ac:dyDescent="0.15">
      <c r="A76" s="25"/>
      <c r="C76" s="340"/>
      <c r="D76" s="341"/>
      <c r="E76" s="341"/>
      <c r="F76" s="342"/>
      <c r="G76" s="358"/>
      <c r="H76" s="359"/>
      <c r="I76" s="359"/>
      <c r="J76" s="360"/>
      <c r="K76" s="491"/>
      <c r="L76" s="492"/>
      <c r="M76" s="492"/>
      <c r="N76" s="492"/>
      <c r="O76" s="492"/>
      <c r="P76" s="492"/>
      <c r="Q76" s="492"/>
      <c r="R76" s="493"/>
      <c r="S76" s="491"/>
      <c r="T76" s="492"/>
      <c r="U76" s="492"/>
      <c r="V76" s="492"/>
      <c r="W76" s="492"/>
      <c r="X76" s="492"/>
      <c r="Y76" s="492"/>
      <c r="Z76" s="492"/>
      <c r="AA76" s="492"/>
      <c r="AB76" s="493"/>
      <c r="AC76" s="463"/>
      <c r="AD76" s="463"/>
      <c r="AE76" s="463"/>
      <c r="AF76" s="464"/>
      <c r="AG76" s="632"/>
      <c r="AH76" s="633"/>
      <c r="AI76" s="633"/>
      <c r="AJ76" s="633"/>
      <c r="AK76" s="633"/>
      <c r="AL76" s="633"/>
      <c r="AM76" s="633"/>
      <c r="AN76" s="633"/>
      <c r="AO76" s="633"/>
      <c r="AP76" s="633"/>
      <c r="AQ76" s="633"/>
      <c r="AR76" s="633"/>
      <c r="AS76" s="633"/>
      <c r="AT76" s="633"/>
      <c r="AU76" s="633"/>
      <c r="AV76" s="633"/>
      <c r="AW76" s="633"/>
      <c r="AX76" s="633"/>
      <c r="AY76" s="633"/>
      <c r="AZ76" s="633"/>
      <c r="BA76" s="633"/>
      <c r="BB76" s="633"/>
      <c r="BC76" s="633"/>
      <c r="BD76" s="633"/>
      <c r="BE76" s="633"/>
      <c r="BF76" s="633"/>
      <c r="BG76" s="633"/>
      <c r="BH76" s="633"/>
      <c r="BI76" s="633"/>
      <c r="BJ76" s="633"/>
      <c r="BK76" s="633"/>
      <c r="BL76" s="633"/>
      <c r="BM76" s="633"/>
      <c r="BN76" s="633"/>
      <c r="BO76" s="633"/>
      <c r="BP76" s="634"/>
      <c r="BQ76" s="221"/>
      <c r="BR76" s="94"/>
      <c r="BS76" s="94"/>
      <c r="BT76" s="94"/>
      <c r="BU76" s="94"/>
      <c r="BV76" s="94"/>
      <c r="BW76" s="94"/>
      <c r="BX76" s="95"/>
      <c r="BY76" s="679"/>
      <c r="BZ76" s="680"/>
      <c r="CA76" s="680"/>
      <c r="CB76" s="680"/>
      <c r="CC76" s="680"/>
      <c r="CD76" s="680"/>
      <c r="CE76" s="680"/>
      <c r="CF76" s="680"/>
      <c r="CG76" s="680"/>
      <c r="CH76" s="680"/>
      <c r="CI76" s="680"/>
      <c r="CJ76" s="680"/>
      <c r="CK76" s="680"/>
      <c r="CL76" s="680"/>
      <c r="CM76" s="680"/>
      <c r="CN76" s="680"/>
      <c r="CO76" s="680"/>
      <c r="CP76" s="680"/>
      <c r="CQ76" s="680"/>
      <c r="CR76" s="680"/>
      <c r="CS76" s="680"/>
      <c r="CT76" s="680"/>
      <c r="CU76" s="680"/>
      <c r="CV76" s="680"/>
      <c r="CW76" s="680"/>
      <c r="CX76" s="680"/>
      <c r="CY76" s="680"/>
      <c r="CZ76" s="681"/>
      <c r="DA76" s="498"/>
      <c r="DB76" s="499"/>
      <c r="DC76" s="499"/>
      <c r="DD76" s="499"/>
      <c r="DE76" s="499"/>
      <c r="DF76" s="499"/>
      <c r="DG76" s="499"/>
      <c r="DH76" s="499"/>
      <c r="DI76" s="499"/>
      <c r="DJ76" s="499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2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4"/>
      <c r="FE76" s="78"/>
      <c r="FF76" s="79"/>
      <c r="FG76" s="79"/>
      <c r="FH76" s="79"/>
      <c r="FI76" s="79"/>
      <c r="FJ76" s="79"/>
      <c r="FK76" s="79"/>
      <c r="FL76" s="79"/>
      <c r="FM76" s="79"/>
      <c r="FN76" s="79"/>
      <c r="FO76" s="79"/>
      <c r="FP76" s="79"/>
      <c r="FQ76" s="79"/>
      <c r="FR76" s="79"/>
      <c r="FS76" s="79"/>
      <c r="FT76" s="79"/>
      <c r="FU76" s="79"/>
      <c r="FV76" s="79"/>
      <c r="FW76" s="79"/>
    </row>
    <row r="77" spans="1:179" ht="6" customHeight="1" x14ac:dyDescent="0.15">
      <c r="A77" s="25"/>
      <c r="C77" s="340"/>
      <c r="D77" s="341"/>
      <c r="E77" s="341"/>
      <c r="F77" s="342"/>
      <c r="G77" s="358"/>
      <c r="H77" s="359"/>
      <c r="I77" s="359"/>
      <c r="J77" s="360"/>
      <c r="K77" s="491"/>
      <c r="L77" s="492"/>
      <c r="M77" s="492"/>
      <c r="N77" s="492"/>
      <c r="O77" s="492"/>
      <c r="P77" s="492"/>
      <c r="Q77" s="492"/>
      <c r="R77" s="493"/>
      <c r="S77" s="491"/>
      <c r="T77" s="492"/>
      <c r="U77" s="492"/>
      <c r="V77" s="492"/>
      <c r="W77" s="492"/>
      <c r="X77" s="492"/>
      <c r="Y77" s="492"/>
      <c r="Z77" s="492"/>
      <c r="AA77" s="492"/>
      <c r="AB77" s="493"/>
      <c r="AC77" s="458" t="s">
        <v>47</v>
      </c>
      <c r="AD77" s="458"/>
      <c r="AE77" s="458"/>
      <c r="AF77" s="459"/>
      <c r="AG77" s="636"/>
      <c r="AH77" s="637"/>
      <c r="AI77" s="637"/>
      <c r="AJ77" s="637"/>
      <c r="AK77" s="637"/>
      <c r="AL77" s="637"/>
      <c r="AM77" s="637"/>
      <c r="AN77" s="637"/>
      <c r="AO77" s="637"/>
      <c r="AP77" s="637"/>
      <c r="AQ77" s="637"/>
      <c r="AR77" s="637"/>
      <c r="AS77" s="637"/>
      <c r="AT77" s="637"/>
      <c r="AU77" s="637"/>
      <c r="AV77" s="637"/>
      <c r="AW77" s="637"/>
      <c r="AX77" s="637"/>
      <c r="AY77" s="637"/>
      <c r="AZ77" s="637"/>
      <c r="BA77" s="637"/>
      <c r="BB77" s="637"/>
      <c r="BC77" s="637"/>
      <c r="BD77" s="637"/>
      <c r="BE77" s="637"/>
      <c r="BF77" s="637"/>
      <c r="BG77" s="637"/>
      <c r="BH77" s="637"/>
      <c r="BI77" s="637"/>
      <c r="BJ77" s="637"/>
      <c r="BK77" s="637"/>
      <c r="BL77" s="637"/>
      <c r="BM77" s="637"/>
      <c r="BN77" s="637"/>
      <c r="BO77" s="637"/>
      <c r="BP77" s="638"/>
      <c r="BQ77" s="642">
        <f ca="1">IF(C71="","",INDIRECT("Q料率_業種一括有期・建設!$K$"&amp;B71,TRUE))</f>
        <v>38</v>
      </c>
      <c r="BR77" s="642"/>
      <c r="BS77" s="642"/>
      <c r="BT77" s="642"/>
      <c r="BU77" s="642"/>
      <c r="BV77" s="642"/>
      <c r="BW77" s="642"/>
      <c r="BX77" s="642"/>
      <c r="BY77" s="643">
        <f ca="1">ROUNDDOWN(AG77*(BQ77/100)/1000,0)</f>
        <v>0</v>
      </c>
      <c r="BZ77" s="644"/>
      <c r="CA77" s="644"/>
      <c r="CB77" s="644"/>
      <c r="CC77" s="644"/>
      <c r="CD77" s="644"/>
      <c r="CE77" s="644"/>
      <c r="CF77" s="644"/>
      <c r="CG77" s="644"/>
      <c r="CH77" s="644"/>
      <c r="CI77" s="644"/>
      <c r="CJ77" s="644"/>
      <c r="CK77" s="644"/>
      <c r="CL77" s="644"/>
      <c r="CM77" s="644"/>
      <c r="CN77" s="644"/>
      <c r="CO77" s="644"/>
      <c r="CP77" s="644"/>
      <c r="CQ77" s="644"/>
      <c r="CR77" s="644"/>
      <c r="CS77" s="644"/>
      <c r="CT77" s="644"/>
      <c r="CU77" s="644"/>
      <c r="CV77" s="644"/>
      <c r="CW77" s="644"/>
      <c r="CX77" s="644"/>
      <c r="CY77" s="644"/>
      <c r="CZ77" s="645"/>
      <c r="DA77" s="688">
        <f ca="1">IF(C71="","",INDIRECT("Q料率_業種一括有期・建設!$G$"&amp;B71,TRUE))</f>
        <v>6.5</v>
      </c>
      <c r="DB77" s="689"/>
      <c r="DC77" s="689"/>
      <c r="DD77" s="689"/>
      <c r="DE77" s="689"/>
      <c r="DF77" s="689"/>
      <c r="DG77" s="689"/>
      <c r="DH77" s="689"/>
      <c r="DI77" s="689"/>
      <c r="DJ77" s="689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127">
        <f ca="1">ROUNDDOWN(IF(DK77="",BY77*DA77,BY77*DK77),0)</f>
        <v>0</v>
      </c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9"/>
      <c r="FE77" s="80" t="str">
        <f>Q料率_業種率改定履歴!C4</f>
        <v>③平成25年10月 1日～平成27年 3月31日</v>
      </c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</row>
    <row r="78" spans="1:179" ht="6" customHeight="1" x14ac:dyDescent="0.15">
      <c r="A78" s="25"/>
      <c r="C78" s="340"/>
      <c r="D78" s="341"/>
      <c r="E78" s="341"/>
      <c r="F78" s="342"/>
      <c r="G78" s="358"/>
      <c r="H78" s="359"/>
      <c r="I78" s="359"/>
      <c r="J78" s="360"/>
      <c r="K78" s="491"/>
      <c r="L78" s="492"/>
      <c r="M78" s="492"/>
      <c r="N78" s="492"/>
      <c r="O78" s="492"/>
      <c r="P78" s="492"/>
      <c r="Q78" s="492"/>
      <c r="R78" s="493"/>
      <c r="S78" s="494"/>
      <c r="T78" s="495"/>
      <c r="U78" s="495"/>
      <c r="V78" s="495"/>
      <c r="W78" s="495"/>
      <c r="X78" s="495"/>
      <c r="Y78" s="495"/>
      <c r="Z78" s="495"/>
      <c r="AA78" s="495"/>
      <c r="AB78" s="496"/>
      <c r="AC78" s="458"/>
      <c r="AD78" s="458"/>
      <c r="AE78" s="458"/>
      <c r="AF78" s="459"/>
      <c r="AG78" s="639"/>
      <c r="AH78" s="640"/>
      <c r="AI78" s="640"/>
      <c r="AJ78" s="640"/>
      <c r="AK78" s="640"/>
      <c r="AL78" s="640"/>
      <c r="AM78" s="640"/>
      <c r="AN78" s="640"/>
      <c r="AO78" s="640"/>
      <c r="AP78" s="640"/>
      <c r="AQ78" s="640"/>
      <c r="AR78" s="640"/>
      <c r="AS78" s="640"/>
      <c r="AT78" s="640"/>
      <c r="AU78" s="640"/>
      <c r="AV78" s="640"/>
      <c r="AW78" s="640"/>
      <c r="AX78" s="640"/>
      <c r="AY78" s="640"/>
      <c r="AZ78" s="640"/>
      <c r="BA78" s="640"/>
      <c r="BB78" s="640"/>
      <c r="BC78" s="640"/>
      <c r="BD78" s="640"/>
      <c r="BE78" s="640"/>
      <c r="BF78" s="640"/>
      <c r="BG78" s="640"/>
      <c r="BH78" s="640"/>
      <c r="BI78" s="640"/>
      <c r="BJ78" s="640"/>
      <c r="BK78" s="640"/>
      <c r="BL78" s="640"/>
      <c r="BM78" s="640"/>
      <c r="BN78" s="640"/>
      <c r="BO78" s="640"/>
      <c r="BP78" s="641"/>
      <c r="BQ78" s="642"/>
      <c r="BR78" s="642"/>
      <c r="BS78" s="642"/>
      <c r="BT78" s="642"/>
      <c r="BU78" s="642"/>
      <c r="BV78" s="642"/>
      <c r="BW78" s="642"/>
      <c r="BX78" s="642"/>
      <c r="BY78" s="646"/>
      <c r="BZ78" s="647"/>
      <c r="CA78" s="647"/>
      <c r="CB78" s="647"/>
      <c r="CC78" s="647"/>
      <c r="CD78" s="647"/>
      <c r="CE78" s="647"/>
      <c r="CF78" s="647"/>
      <c r="CG78" s="647"/>
      <c r="CH78" s="647"/>
      <c r="CI78" s="647"/>
      <c r="CJ78" s="647"/>
      <c r="CK78" s="647"/>
      <c r="CL78" s="647"/>
      <c r="CM78" s="647"/>
      <c r="CN78" s="647"/>
      <c r="CO78" s="647"/>
      <c r="CP78" s="647"/>
      <c r="CQ78" s="647"/>
      <c r="CR78" s="647"/>
      <c r="CS78" s="647"/>
      <c r="CT78" s="647"/>
      <c r="CU78" s="647"/>
      <c r="CV78" s="647"/>
      <c r="CW78" s="647"/>
      <c r="CX78" s="647"/>
      <c r="CY78" s="647"/>
      <c r="CZ78" s="648"/>
      <c r="DA78" s="688"/>
      <c r="DB78" s="689"/>
      <c r="DC78" s="689"/>
      <c r="DD78" s="689"/>
      <c r="DE78" s="689"/>
      <c r="DF78" s="689"/>
      <c r="DG78" s="689"/>
      <c r="DH78" s="689"/>
      <c r="DI78" s="689"/>
      <c r="DJ78" s="689"/>
      <c r="DK78" s="248"/>
      <c r="DL78" s="248"/>
      <c r="DM78" s="248"/>
      <c r="DN78" s="248"/>
      <c r="DO78" s="248"/>
      <c r="DP78" s="248"/>
      <c r="DQ78" s="248"/>
      <c r="DR78" s="248"/>
      <c r="DS78" s="248"/>
      <c r="DT78" s="248"/>
      <c r="DU78" s="130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2"/>
      <c r="FE78" s="80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</row>
    <row r="79" spans="1:179" ht="6" customHeight="1" x14ac:dyDescent="0.15">
      <c r="A79" s="26" t="s">
        <v>70</v>
      </c>
      <c r="B79" s="2">
        <f>MATCH(B80,Q料率_業種一括有期・建設!C1:C10,0)</f>
        <v>9</v>
      </c>
      <c r="C79" s="340"/>
      <c r="D79" s="341"/>
      <c r="E79" s="341"/>
      <c r="F79" s="342"/>
      <c r="G79" s="358"/>
      <c r="H79" s="359"/>
      <c r="I79" s="359"/>
      <c r="J79" s="360"/>
      <c r="K79" s="491"/>
      <c r="L79" s="492"/>
      <c r="M79" s="492"/>
      <c r="N79" s="492"/>
      <c r="O79" s="492"/>
      <c r="P79" s="492"/>
      <c r="Q79" s="492"/>
      <c r="R79" s="493"/>
      <c r="S79" s="346" t="s">
        <v>71</v>
      </c>
      <c r="T79" s="347"/>
      <c r="U79" s="347"/>
      <c r="V79" s="347"/>
      <c r="W79" s="347"/>
      <c r="X79" s="347"/>
      <c r="Y79" s="347"/>
      <c r="Z79" s="347"/>
      <c r="AA79" s="347"/>
      <c r="AB79" s="348"/>
      <c r="AC79" s="255" t="s">
        <v>42</v>
      </c>
      <c r="AD79" s="255"/>
      <c r="AE79" s="255"/>
      <c r="AF79" s="460"/>
      <c r="AG79" s="635"/>
      <c r="AH79" s="630"/>
      <c r="AI79" s="630"/>
      <c r="AJ79" s="630"/>
      <c r="AK79" s="630"/>
      <c r="AL79" s="630"/>
      <c r="AM79" s="630"/>
      <c r="AN79" s="630"/>
      <c r="AO79" s="630"/>
      <c r="AP79" s="630"/>
      <c r="AQ79" s="630"/>
      <c r="AR79" s="630"/>
      <c r="AS79" s="630"/>
      <c r="AT79" s="630"/>
      <c r="AU79" s="630"/>
      <c r="AV79" s="630"/>
      <c r="AW79" s="630"/>
      <c r="AX79" s="630"/>
      <c r="AY79" s="630"/>
      <c r="AZ79" s="630"/>
      <c r="BA79" s="630"/>
      <c r="BB79" s="630"/>
      <c r="BC79" s="630"/>
      <c r="BD79" s="630"/>
      <c r="BE79" s="630"/>
      <c r="BF79" s="630"/>
      <c r="BG79" s="630"/>
      <c r="BH79" s="630"/>
      <c r="BI79" s="630"/>
      <c r="BJ79" s="630"/>
      <c r="BK79" s="630"/>
      <c r="BL79" s="630"/>
      <c r="BM79" s="630"/>
      <c r="BN79" s="630"/>
      <c r="BO79" s="630"/>
      <c r="BP79" s="631"/>
      <c r="BQ79" s="219">
        <f ca="1">IF(C71="","",INDIRECT("Q料率_業種一括有期・建設!$H$"&amp;B79,TRUE))</f>
        <v>21</v>
      </c>
      <c r="BR79" s="90"/>
      <c r="BS79" s="90"/>
      <c r="BT79" s="90"/>
      <c r="BU79" s="90"/>
      <c r="BV79" s="90"/>
      <c r="BW79" s="90"/>
      <c r="BX79" s="91"/>
      <c r="BY79" s="682">
        <f ca="1">ROUNDDOWN(AG79*(BQ79/100)/1000,0)</f>
        <v>0</v>
      </c>
      <c r="BZ79" s="683"/>
      <c r="CA79" s="683"/>
      <c r="CB79" s="683"/>
      <c r="CC79" s="683"/>
      <c r="CD79" s="683"/>
      <c r="CE79" s="683"/>
      <c r="CF79" s="683"/>
      <c r="CG79" s="683"/>
      <c r="CH79" s="683"/>
      <c r="CI79" s="683"/>
      <c r="CJ79" s="683"/>
      <c r="CK79" s="683"/>
      <c r="CL79" s="683"/>
      <c r="CM79" s="683"/>
      <c r="CN79" s="683"/>
      <c r="CO79" s="683"/>
      <c r="CP79" s="683"/>
      <c r="CQ79" s="683"/>
      <c r="CR79" s="683"/>
      <c r="CS79" s="683"/>
      <c r="CT79" s="683"/>
      <c r="CU79" s="683"/>
      <c r="CV79" s="683"/>
      <c r="CW79" s="683"/>
      <c r="CX79" s="683"/>
      <c r="CY79" s="683"/>
      <c r="CZ79" s="684"/>
      <c r="DA79" s="498">
        <f ca="1">IF(C71="","",INDIRECT("Q料率_業種一括有期・建設!$D$"&amp;B79,TRUE))</f>
        <v>7.5</v>
      </c>
      <c r="DB79" s="499"/>
      <c r="DC79" s="499"/>
      <c r="DD79" s="499"/>
      <c r="DE79" s="499"/>
      <c r="DF79" s="499"/>
      <c r="DG79" s="499"/>
      <c r="DH79" s="499"/>
      <c r="DI79" s="499"/>
      <c r="DJ79" s="499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65">
        <f ca="1">ROUNDDOWN(IF(DK79="",BY79*DA79,BY79*DK79),0)</f>
        <v>0</v>
      </c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  <c r="EU79" s="166"/>
      <c r="EV79" s="166"/>
      <c r="EW79" s="166"/>
      <c r="EX79" s="166"/>
      <c r="EY79" s="166"/>
      <c r="EZ79" s="166"/>
      <c r="FA79" s="166"/>
      <c r="FB79" s="166"/>
      <c r="FC79" s="166"/>
      <c r="FD79" s="167"/>
      <c r="FE79" s="78"/>
      <c r="FF79" s="79"/>
      <c r="FG79" s="79"/>
      <c r="FH79" s="79"/>
      <c r="FI79" s="79"/>
      <c r="FJ79" s="79"/>
      <c r="FK79" s="79"/>
      <c r="FL79" s="79"/>
      <c r="FM79" s="79"/>
      <c r="FN79" s="79"/>
      <c r="FO79" s="79"/>
      <c r="FP79" s="79"/>
      <c r="FQ79" s="79"/>
      <c r="FR79" s="79"/>
      <c r="FS79" s="79"/>
      <c r="FT79" s="79"/>
      <c r="FU79" s="79"/>
      <c r="FV79" s="79"/>
      <c r="FW79" s="79"/>
    </row>
    <row r="80" spans="1:179" ht="6" customHeight="1" x14ac:dyDescent="0.15">
      <c r="A80" s="25"/>
      <c r="B80" s="43" t="s">
        <v>72</v>
      </c>
      <c r="C80" s="340"/>
      <c r="D80" s="341"/>
      <c r="E80" s="341"/>
      <c r="F80" s="342"/>
      <c r="G80" s="358"/>
      <c r="H80" s="359"/>
      <c r="I80" s="359"/>
      <c r="J80" s="360"/>
      <c r="K80" s="491"/>
      <c r="L80" s="492"/>
      <c r="M80" s="492"/>
      <c r="N80" s="492"/>
      <c r="O80" s="492"/>
      <c r="P80" s="492"/>
      <c r="Q80" s="492"/>
      <c r="R80" s="493"/>
      <c r="S80" s="349"/>
      <c r="T80" s="350"/>
      <c r="U80" s="350"/>
      <c r="V80" s="350"/>
      <c r="W80" s="350"/>
      <c r="X80" s="350"/>
      <c r="Y80" s="350"/>
      <c r="Z80" s="350"/>
      <c r="AA80" s="350"/>
      <c r="AB80" s="351"/>
      <c r="AC80" s="255"/>
      <c r="AD80" s="255"/>
      <c r="AE80" s="255"/>
      <c r="AF80" s="460"/>
      <c r="AG80" s="632"/>
      <c r="AH80" s="633"/>
      <c r="AI80" s="633"/>
      <c r="AJ80" s="633"/>
      <c r="AK80" s="633"/>
      <c r="AL80" s="633"/>
      <c r="AM80" s="633"/>
      <c r="AN80" s="633"/>
      <c r="AO80" s="633"/>
      <c r="AP80" s="633"/>
      <c r="AQ80" s="633"/>
      <c r="AR80" s="633"/>
      <c r="AS80" s="633"/>
      <c r="AT80" s="633"/>
      <c r="AU80" s="633"/>
      <c r="AV80" s="633"/>
      <c r="AW80" s="633"/>
      <c r="AX80" s="633"/>
      <c r="AY80" s="633"/>
      <c r="AZ80" s="633"/>
      <c r="BA80" s="633"/>
      <c r="BB80" s="633"/>
      <c r="BC80" s="633"/>
      <c r="BD80" s="633"/>
      <c r="BE80" s="633"/>
      <c r="BF80" s="633"/>
      <c r="BG80" s="633"/>
      <c r="BH80" s="633"/>
      <c r="BI80" s="633"/>
      <c r="BJ80" s="633"/>
      <c r="BK80" s="633"/>
      <c r="BL80" s="633"/>
      <c r="BM80" s="633"/>
      <c r="BN80" s="633"/>
      <c r="BO80" s="633"/>
      <c r="BP80" s="634"/>
      <c r="BQ80" s="221"/>
      <c r="BR80" s="94"/>
      <c r="BS80" s="94"/>
      <c r="BT80" s="94"/>
      <c r="BU80" s="94"/>
      <c r="BV80" s="94"/>
      <c r="BW80" s="94"/>
      <c r="BX80" s="95"/>
      <c r="BY80" s="685"/>
      <c r="BZ80" s="686"/>
      <c r="CA80" s="686"/>
      <c r="CB80" s="686"/>
      <c r="CC80" s="686"/>
      <c r="CD80" s="686"/>
      <c r="CE80" s="686"/>
      <c r="CF80" s="686"/>
      <c r="CG80" s="686"/>
      <c r="CH80" s="686"/>
      <c r="CI80" s="686"/>
      <c r="CJ80" s="686"/>
      <c r="CK80" s="686"/>
      <c r="CL80" s="686"/>
      <c r="CM80" s="686"/>
      <c r="CN80" s="686"/>
      <c r="CO80" s="686"/>
      <c r="CP80" s="686"/>
      <c r="CQ80" s="686"/>
      <c r="CR80" s="686"/>
      <c r="CS80" s="686"/>
      <c r="CT80" s="686"/>
      <c r="CU80" s="686"/>
      <c r="CV80" s="686"/>
      <c r="CW80" s="686"/>
      <c r="CX80" s="686"/>
      <c r="CY80" s="686"/>
      <c r="CZ80" s="687"/>
      <c r="DA80" s="498"/>
      <c r="DB80" s="499"/>
      <c r="DC80" s="499"/>
      <c r="DD80" s="499"/>
      <c r="DE80" s="499"/>
      <c r="DF80" s="499"/>
      <c r="DG80" s="499"/>
      <c r="DH80" s="499"/>
      <c r="DI80" s="499"/>
      <c r="DJ80" s="499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68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70"/>
      <c r="FE80" s="78"/>
      <c r="FF80" s="79"/>
      <c r="FG80" s="79"/>
      <c r="FH80" s="79"/>
      <c r="FI80" s="79"/>
      <c r="FJ80" s="79"/>
      <c r="FK80" s="79"/>
      <c r="FL80" s="79"/>
      <c r="FM80" s="79"/>
      <c r="FN80" s="79"/>
      <c r="FO80" s="79"/>
      <c r="FP80" s="79"/>
      <c r="FQ80" s="79"/>
      <c r="FR80" s="79"/>
      <c r="FS80" s="79"/>
      <c r="FT80" s="79"/>
      <c r="FU80" s="79"/>
      <c r="FV80" s="79"/>
      <c r="FW80" s="79"/>
    </row>
    <row r="81" spans="1:179" ht="6" customHeight="1" x14ac:dyDescent="0.15">
      <c r="A81" s="25"/>
      <c r="C81" s="340"/>
      <c r="D81" s="341"/>
      <c r="E81" s="341"/>
      <c r="F81" s="342"/>
      <c r="G81" s="358"/>
      <c r="H81" s="359"/>
      <c r="I81" s="359"/>
      <c r="J81" s="360"/>
      <c r="K81" s="491"/>
      <c r="L81" s="492"/>
      <c r="M81" s="492"/>
      <c r="N81" s="492"/>
      <c r="O81" s="492"/>
      <c r="P81" s="492"/>
      <c r="Q81" s="492"/>
      <c r="R81" s="493"/>
      <c r="S81" s="349"/>
      <c r="T81" s="350"/>
      <c r="U81" s="350"/>
      <c r="V81" s="350"/>
      <c r="W81" s="350"/>
      <c r="X81" s="350"/>
      <c r="Y81" s="350"/>
      <c r="Z81" s="350"/>
      <c r="AA81" s="350"/>
      <c r="AB81" s="351"/>
      <c r="AC81" s="461" t="s">
        <v>44</v>
      </c>
      <c r="AD81" s="461"/>
      <c r="AE81" s="461"/>
      <c r="AF81" s="462"/>
      <c r="AG81" s="623"/>
      <c r="AH81" s="624"/>
      <c r="AI81" s="624"/>
      <c r="AJ81" s="624"/>
      <c r="AK81" s="624"/>
      <c r="AL81" s="624"/>
      <c r="AM81" s="624"/>
      <c r="AN81" s="624"/>
      <c r="AO81" s="624"/>
      <c r="AP81" s="624"/>
      <c r="AQ81" s="624"/>
      <c r="AR81" s="624"/>
      <c r="AS81" s="624"/>
      <c r="AT81" s="624"/>
      <c r="AU81" s="624"/>
      <c r="AV81" s="624"/>
      <c r="AW81" s="624"/>
      <c r="AX81" s="624"/>
      <c r="AY81" s="624"/>
      <c r="AZ81" s="624"/>
      <c r="BA81" s="624"/>
      <c r="BB81" s="624"/>
      <c r="BC81" s="624"/>
      <c r="BD81" s="624"/>
      <c r="BE81" s="624"/>
      <c r="BF81" s="624"/>
      <c r="BG81" s="624"/>
      <c r="BH81" s="624"/>
      <c r="BI81" s="624"/>
      <c r="BJ81" s="624"/>
      <c r="BK81" s="624"/>
      <c r="BL81" s="624"/>
      <c r="BM81" s="624"/>
      <c r="BN81" s="624"/>
      <c r="BO81" s="624"/>
      <c r="BP81" s="625"/>
      <c r="BQ81" s="219">
        <f ca="1">IF(C71="","",INDIRECT("Q料率_業種一括有期・建設!$I$"&amp;B79,TRUE))</f>
        <v>21</v>
      </c>
      <c r="BR81" s="90"/>
      <c r="BS81" s="90"/>
      <c r="BT81" s="90"/>
      <c r="BU81" s="90"/>
      <c r="BV81" s="90"/>
      <c r="BW81" s="90"/>
      <c r="BX81" s="91"/>
      <c r="BY81" s="649">
        <f ca="1">ROUNDDOWN(AG81*(BQ81/100)/1000,0)</f>
        <v>0</v>
      </c>
      <c r="BZ81" s="650"/>
      <c r="CA81" s="650"/>
      <c r="CB81" s="650"/>
      <c r="CC81" s="650"/>
      <c r="CD81" s="650"/>
      <c r="CE81" s="650"/>
      <c r="CF81" s="650"/>
      <c r="CG81" s="650"/>
      <c r="CH81" s="650"/>
      <c r="CI81" s="650"/>
      <c r="CJ81" s="650"/>
      <c r="CK81" s="650"/>
      <c r="CL81" s="650"/>
      <c r="CM81" s="650"/>
      <c r="CN81" s="650"/>
      <c r="CO81" s="650"/>
      <c r="CP81" s="650"/>
      <c r="CQ81" s="650"/>
      <c r="CR81" s="650"/>
      <c r="CS81" s="650"/>
      <c r="CT81" s="650"/>
      <c r="CU81" s="650"/>
      <c r="CV81" s="650"/>
      <c r="CW81" s="650"/>
      <c r="CX81" s="650"/>
      <c r="CY81" s="650"/>
      <c r="CZ81" s="651"/>
      <c r="DA81" s="498">
        <f ca="1">IF(C71="","",INDIRECT("Q料率_業種一括有期・建設!$E$"&amp;B79,TRUE))</f>
        <v>7.5</v>
      </c>
      <c r="DB81" s="499"/>
      <c r="DC81" s="499"/>
      <c r="DD81" s="499"/>
      <c r="DE81" s="499"/>
      <c r="DF81" s="499"/>
      <c r="DG81" s="499"/>
      <c r="DH81" s="499"/>
      <c r="DI81" s="499"/>
      <c r="DJ81" s="499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58">
        <f ca="1">ROUNDDOWN(IF(DK81="",BY81*DA81,BY81*DK81),0)</f>
        <v>0</v>
      </c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60"/>
      <c r="FE81" s="82" t="str">
        <f>Q料率_業種率改定履歴!C5</f>
        <v>③平成27年4月 1日～平成30年 3月31日</v>
      </c>
      <c r="FF81" s="83"/>
      <c r="FG81" s="83"/>
      <c r="FH81" s="83"/>
      <c r="FI81" s="83"/>
      <c r="FJ81" s="83"/>
      <c r="FK81" s="83"/>
      <c r="FL81" s="83"/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</row>
    <row r="82" spans="1:179" ht="6" customHeight="1" x14ac:dyDescent="0.15">
      <c r="A82" s="25"/>
      <c r="C82" s="340"/>
      <c r="D82" s="341"/>
      <c r="E82" s="341"/>
      <c r="F82" s="342"/>
      <c r="G82" s="358"/>
      <c r="H82" s="359"/>
      <c r="I82" s="359"/>
      <c r="J82" s="360"/>
      <c r="K82" s="491"/>
      <c r="L82" s="492"/>
      <c r="M82" s="492"/>
      <c r="N82" s="492"/>
      <c r="O82" s="492"/>
      <c r="P82" s="492"/>
      <c r="Q82" s="492"/>
      <c r="R82" s="493"/>
      <c r="S82" s="349"/>
      <c r="T82" s="350"/>
      <c r="U82" s="350"/>
      <c r="V82" s="350"/>
      <c r="W82" s="350"/>
      <c r="X82" s="350"/>
      <c r="Y82" s="350"/>
      <c r="Z82" s="350"/>
      <c r="AA82" s="350"/>
      <c r="AB82" s="351"/>
      <c r="AC82" s="461"/>
      <c r="AD82" s="461"/>
      <c r="AE82" s="461"/>
      <c r="AF82" s="462"/>
      <c r="AG82" s="626"/>
      <c r="AH82" s="627"/>
      <c r="AI82" s="627"/>
      <c r="AJ82" s="627"/>
      <c r="AK82" s="627"/>
      <c r="AL82" s="627"/>
      <c r="AM82" s="627"/>
      <c r="AN82" s="627"/>
      <c r="AO82" s="627"/>
      <c r="AP82" s="627"/>
      <c r="AQ82" s="627"/>
      <c r="AR82" s="627"/>
      <c r="AS82" s="627"/>
      <c r="AT82" s="627"/>
      <c r="AU82" s="627"/>
      <c r="AV82" s="627"/>
      <c r="AW82" s="627"/>
      <c r="AX82" s="627"/>
      <c r="AY82" s="627"/>
      <c r="AZ82" s="627"/>
      <c r="BA82" s="627"/>
      <c r="BB82" s="627"/>
      <c r="BC82" s="627"/>
      <c r="BD82" s="627"/>
      <c r="BE82" s="627"/>
      <c r="BF82" s="627"/>
      <c r="BG82" s="627"/>
      <c r="BH82" s="627"/>
      <c r="BI82" s="627"/>
      <c r="BJ82" s="627"/>
      <c r="BK82" s="627"/>
      <c r="BL82" s="627"/>
      <c r="BM82" s="627"/>
      <c r="BN82" s="627"/>
      <c r="BO82" s="627"/>
      <c r="BP82" s="628"/>
      <c r="BQ82" s="221"/>
      <c r="BR82" s="94"/>
      <c r="BS82" s="94"/>
      <c r="BT82" s="94"/>
      <c r="BU82" s="94"/>
      <c r="BV82" s="94"/>
      <c r="BW82" s="94"/>
      <c r="BX82" s="95"/>
      <c r="BY82" s="652"/>
      <c r="BZ82" s="653"/>
      <c r="CA82" s="653"/>
      <c r="CB82" s="653"/>
      <c r="CC82" s="653"/>
      <c r="CD82" s="653"/>
      <c r="CE82" s="653"/>
      <c r="CF82" s="653"/>
      <c r="CG82" s="653"/>
      <c r="CH82" s="653"/>
      <c r="CI82" s="653"/>
      <c r="CJ82" s="653"/>
      <c r="CK82" s="653"/>
      <c r="CL82" s="653"/>
      <c r="CM82" s="653"/>
      <c r="CN82" s="653"/>
      <c r="CO82" s="653"/>
      <c r="CP82" s="653"/>
      <c r="CQ82" s="653"/>
      <c r="CR82" s="653"/>
      <c r="CS82" s="653"/>
      <c r="CT82" s="653"/>
      <c r="CU82" s="653"/>
      <c r="CV82" s="653"/>
      <c r="CW82" s="653"/>
      <c r="CX82" s="653"/>
      <c r="CY82" s="653"/>
      <c r="CZ82" s="654"/>
      <c r="DA82" s="498"/>
      <c r="DB82" s="499"/>
      <c r="DC82" s="499"/>
      <c r="DD82" s="499"/>
      <c r="DE82" s="499"/>
      <c r="DF82" s="499"/>
      <c r="DG82" s="499"/>
      <c r="DH82" s="499"/>
      <c r="DI82" s="499"/>
      <c r="DJ82" s="499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61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3"/>
      <c r="FE82" s="82"/>
      <c r="FF82" s="83"/>
      <c r="FG82" s="83"/>
      <c r="FH82" s="83"/>
      <c r="FI82" s="83"/>
      <c r="FJ82" s="83"/>
      <c r="FK82" s="83"/>
      <c r="FL82" s="83"/>
      <c r="FM82" s="83"/>
      <c r="FN82" s="83"/>
      <c r="FO82" s="83"/>
      <c r="FP82" s="83"/>
      <c r="FQ82" s="83"/>
      <c r="FR82" s="83"/>
      <c r="FS82" s="83"/>
      <c r="FT82" s="83"/>
      <c r="FU82" s="83"/>
      <c r="FV82" s="83"/>
      <c r="FW82" s="83"/>
    </row>
    <row r="83" spans="1:179" ht="6" customHeight="1" x14ac:dyDescent="0.15">
      <c r="A83" s="25"/>
      <c r="C83" s="340"/>
      <c r="D83" s="341"/>
      <c r="E83" s="341"/>
      <c r="F83" s="342"/>
      <c r="G83" s="358"/>
      <c r="H83" s="359"/>
      <c r="I83" s="359"/>
      <c r="J83" s="360"/>
      <c r="K83" s="491"/>
      <c r="L83" s="492"/>
      <c r="M83" s="492"/>
      <c r="N83" s="492"/>
      <c r="O83" s="492"/>
      <c r="P83" s="492"/>
      <c r="Q83" s="492"/>
      <c r="R83" s="493"/>
      <c r="S83" s="349"/>
      <c r="T83" s="350"/>
      <c r="U83" s="350"/>
      <c r="V83" s="350"/>
      <c r="W83" s="350"/>
      <c r="X83" s="350"/>
      <c r="Y83" s="350"/>
      <c r="Z83" s="350"/>
      <c r="AA83" s="350"/>
      <c r="AB83" s="351"/>
      <c r="AC83" s="463" t="s">
        <v>45</v>
      </c>
      <c r="AD83" s="463"/>
      <c r="AE83" s="463"/>
      <c r="AF83" s="464"/>
      <c r="AG83" s="629"/>
      <c r="AH83" s="630"/>
      <c r="AI83" s="630"/>
      <c r="AJ83" s="630"/>
      <c r="AK83" s="630"/>
      <c r="AL83" s="630"/>
      <c r="AM83" s="630"/>
      <c r="AN83" s="630"/>
      <c r="AO83" s="630"/>
      <c r="AP83" s="630"/>
      <c r="AQ83" s="630"/>
      <c r="AR83" s="630"/>
      <c r="AS83" s="630"/>
      <c r="AT83" s="630"/>
      <c r="AU83" s="630"/>
      <c r="AV83" s="630"/>
      <c r="AW83" s="630"/>
      <c r="AX83" s="630"/>
      <c r="AY83" s="630"/>
      <c r="AZ83" s="630"/>
      <c r="BA83" s="630"/>
      <c r="BB83" s="630"/>
      <c r="BC83" s="630"/>
      <c r="BD83" s="630"/>
      <c r="BE83" s="630"/>
      <c r="BF83" s="630"/>
      <c r="BG83" s="630"/>
      <c r="BH83" s="630"/>
      <c r="BI83" s="630"/>
      <c r="BJ83" s="630"/>
      <c r="BK83" s="630"/>
      <c r="BL83" s="630"/>
      <c r="BM83" s="630"/>
      <c r="BN83" s="630"/>
      <c r="BO83" s="630"/>
      <c r="BP83" s="631"/>
      <c r="BQ83" s="219">
        <f ca="1">IF(C71="","",INDIRECT("Q料率_業種一括有期・建設!$J$"&amp;B79,TRUE))</f>
        <v>22</v>
      </c>
      <c r="BR83" s="90"/>
      <c r="BS83" s="90"/>
      <c r="BT83" s="90"/>
      <c r="BU83" s="90"/>
      <c r="BV83" s="90"/>
      <c r="BW83" s="90"/>
      <c r="BX83" s="91"/>
      <c r="BY83" s="676">
        <f ca="1">ROUNDDOWN(ROUNDDOWN(AG83*105/108,0)*(BQ83/100)/1000,0)</f>
        <v>0</v>
      </c>
      <c r="BZ83" s="677"/>
      <c r="CA83" s="677"/>
      <c r="CB83" s="677"/>
      <c r="CC83" s="677"/>
      <c r="CD83" s="677"/>
      <c r="CE83" s="677"/>
      <c r="CF83" s="677"/>
      <c r="CG83" s="677"/>
      <c r="CH83" s="677"/>
      <c r="CI83" s="677"/>
      <c r="CJ83" s="677"/>
      <c r="CK83" s="677"/>
      <c r="CL83" s="677"/>
      <c r="CM83" s="677"/>
      <c r="CN83" s="677"/>
      <c r="CO83" s="677"/>
      <c r="CP83" s="677"/>
      <c r="CQ83" s="677"/>
      <c r="CR83" s="677"/>
      <c r="CS83" s="677"/>
      <c r="CT83" s="677"/>
      <c r="CU83" s="677"/>
      <c r="CV83" s="677"/>
      <c r="CW83" s="677"/>
      <c r="CX83" s="677"/>
      <c r="CY83" s="677"/>
      <c r="CZ83" s="678"/>
      <c r="DA83" s="498">
        <f ca="1">IF(C71="","",INDIRECT("Q料率_業種一括有期・建設!$F$"&amp;B79,TRUE))</f>
        <v>6.5</v>
      </c>
      <c r="DB83" s="499"/>
      <c r="DC83" s="499"/>
      <c r="DD83" s="499"/>
      <c r="DE83" s="499"/>
      <c r="DF83" s="499"/>
      <c r="DG83" s="499"/>
      <c r="DH83" s="499"/>
      <c r="DI83" s="499"/>
      <c r="DJ83" s="499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39">
        <f ca="1">ROUNDDOWN(IF(DK83="",BY83*DA83,BY83*DK83),0)</f>
        <v>0</v>
      </c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1"/>
      <c r="FE83" s="78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</row>
    <row r="84" spans="1:179" ht="6" customHeight="1" x14ac:dyDescent="0.15">
      <c r="A84" s="25"/>
      <c r="C84" s="340"/>
      <c r="D84" s="341"/>
      <c r="E84" s="341"/>
      <c r="F84" s="342"/>
      <c r="G84" s="358"/>
      <c r="H84" s="359"/>
      <c r="I84" s="359"/>
      <c r="J84" s="360"/>
      <c r="K84" s="491"/>
      <c r="L84" s="492"/>
      <c r="M84" s="492"/>
      <c r="N84" s="492"/>
      <c r="O84" s="492"/>
      <c r="P84" s="492"/>
      <c r="Q84" s="492"/>
      <c r="R84" s="493"/>
      <c r="S84" s="349"/>
      <c r="T84" s="350"/>
      <c r="U84" s="350"/>
      <c r="V84" s="350"/>
      <c r="W84" s="350"/>
      <c r="X84" s="350"/>
      <c r="Y84" s="350"/>
      <c r="Z84" s="350"/>
      <c r="AA84" s="350"/>
      <c r="AB84" s="351"/>
      <c r="AC84" s="463"/>
      <c r="AD84" s="463"/>
      <c r="AE84" s="463"/>
      <c r="AF84" s="464"/>
      <c r="AG84" s="632"/>
      <c r="AH84" s="633"/>
      <c r="AI84" s="633"/>
      <c r="AJ84" s="633"/>
      <c r="AK84" s="633"/>
      <c r="AL84" s="633"/>
      <c r="AM84" s="633"/>
      <c r="AN84" s="633"/>
      <c r="AO84" s="633"/>
      <c r="AP84" s="633"/>
      <c r="AQ84" s="633"/>
      <c r="AR84" s="633"/>
      <c r="AS84" s="633"/>
      <c r="AT84" s="633"/>
      <c r="AU84" s="633"/>
      <c r="AV84" s="633"/>
      <c r="AW84" s="633"/>
      <c r="AX84" s="633"/>
      <c r="AY84" s="633"/>
      <c r="AZ84" s="633"/>
      <c r="BA84" s="633"/>
      <c r="BB84" s="633"/>
      <c r="BC84" s="633"/>
      <c r="BD84" s="633"/>
      <c r="BE84" s="633"/>
      <c r="BF84" s="633"/>
      <c r="BG84" s="633"/>
      <c r="BH84" s="633"/>
      <c r="BI84" s="633"/>
      <c r="BJ84" s="633"/>
      <c r="BK84" s="633"/>
      <c r="BL84" s="633"/>
      <c r="BM84" s="633"/>
      <c r="BN84" s="633"/>
      <c r="BO84" s="633"/>
      <c r="BP84" s="634"/>
      <c r="BQ84" s="221"/>
      <c r="BR84" s="94"/>
      <c r="BS84" s="94"/>
      <c r="BT84" s="94"/>
      <c r="BU84" s="94"/>
      <c r="BV84" s="94"/>
      <c r="BW84" s="94"/>
      <c r="BX84" s="95"/>
      <c r="BY84" s="679"/>
      <c r="BZ84" s="680"/>
      <c r="CA84" s="680"/>
      <c r="CB84" s="680"/>
      <c r="CC84" s="680"/>
      <c r="CD84" s="680"/>
      <c r="CE84" s="680"/>
      <c r="CF84" s="680"/>
      <c r="CG84" s="680"/>
      <c r="CH84" s="680"/>
      <c r="CI84" s="680"/>
      <c r="CJ84" s="680"/>
      <c r="CK84" s="680"/>
      <c r="CL84" s="680"/>
      <c r="CM84" s="680"/>
      <c r="CN84" s="680"/>
      <c r="CO84" s="680"/>
      <c r="CP84" s="680"/>
      <c r="CQ84" s="680"/>
      <c r="CR84" s="680"/>
      <c r="CS84" s="680"/>
      <c r="CT84" s="680"/>
      <c r="CU84" s="680"/>
      <c r="CV84" s="680"/>
      <c r="CW84" s="680"/>
      <c r="CX84" s="680"/>
      <c r="CY84" s="680"/>
      <c r="CZ84" s="681"/>
      <c r="DA84" s="498"/>
      <c r="DB84" s="499"/>
      <c r="DC84" s="499"/>
      <c r="DD84" s="499"/>
      <c r="DE84" s="499"/>
      <c r="DF84" s="499"/>
      <c r="DG84" s="499"/>
      <c r="DH84" s="499"/>
      <c r="DI84" s="499"/>
      <c r="DJ84" s="499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2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4"/>
      <c r="FE84" s="78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</row>
    <row r="85" spans="1:179" ht="6" customHeight="1" x14ac:dyDescent="0.15">
      <c r="A85" s="25"/>
      <c r="C85" s="340"/>
      <c r="D85" s="341"/>
      <c r="E85" s="341"/>
      <c r="F85" s="342"/>
      <c r="G85" s="358"/>
      <c r="H85" s="359"/>
      <c r="I85" s="359"/>
      <c r="J85" s="360"/>
      <c r="K85" s="491"/>
      <c r="L85" s="492"/>
      <c r="M85" s="492"/>
      <c r="N85" s="492"/>
      <c r="O85" s="492"/>
      <c r="P85" s="492"/>
      <c r="Q85" s="492"/>
      <c r="R85" s="493"/>
      <c r="S85" s="349"/>
      <c r="T85" s="350"/>
      <c r="U85" s="350"/>
      <c r="V85" s="350"/>
      <c r="W85" s="350"/>
      <c r="X85" s="350"/>
      <c r="Y85" s="350"/>
      <c r="Z85" s="350"/>
      <c r="AA85" s="350"/>
      <c r="AB85" s="351"/>
      <c r="AC85" s="458" t="s">
        <v>47</v>
      </c>
      <c r="AD85" s="458"/>
      <c r="AE85" s="458"/>
      <c r="AF85" s="459"/>
      <c r="AG85" s="636"/>
      <c r="AH85" s="637"/>
      <c r="AI85" s="637"/>
      <c r="AJ85" s="637"/>
      <c r="AK85" s="637"/>
      <c r="AL85" s="637"/>
      <c r="AM85" s="637"/>
      <c r="AN85" s="637"/>
      <c r="AO85" s="637"/>
      <c r="AP85" s="637"/>
      <c r="AQ85" s="637"/>
      <c r="AR85" s="637"/>
      <c r="AS85" s="637"/>
      <c r="AT85" s="637"/>
      <c r="AU85" s="637"/>
      <c r="AV85" s="637"/>
      <c r="AW85" s="637"/>
      <c r="AX85" s="637"/>
      <c r="AY85" s="637"/>
      <c r="AZ85" s="637"/>
      <c r="BA85" s="637"/>
      <c r="BB85" s="637"/>
      <c r="BC85" s="637"/>
      <c r="BD85" s="637"/>
      <c r="BE85" s="637"/>
      <c r="BF85" s="637"/>
      <c r="BG85" s="637"/>
      <c r="BH85" s="637"/>
      <c r="BI85" s="637"/>
      <c r="BJ85" s="637"/>
      <c r="BK85" s="637"/>
      <c r="BL85" s="637"/>
      <c r="BM85" s="637"/>
      <c r="BN85" s="637"/>
      <c r="BO85" s="637"/>
      <c r="BP85" s="638"/>
      <c r="BQ85" s="642">
        <f ca="1">IF(C71="","",INDIRECT("Q料率_業種一括有期・建設!$K$"&amp;B79,TRUE))</f>
        <v>21</v>
      </c>
      <c r="BR85" s="642"/>
      <c r="BS85" s="642"/>
      <c r="BT85" s="642"/>
      <c r="BU85" s="642"/>
      <c r="BV85" s="642"/>
      <c r="BW85" s="642"/>
      <c r="BX85" s="642"/>
      <c r="BY85" s="643">
        <f ca="1">ROUNDDOWN(AG85*(BQ85/100)/1000,0)</f>
        <v>0</v>
      </c>
      <c r="BZ85" s="644"/>
      <c r="CA85" s="644"/>
      <c r="CB85" s="644"/>
      <c r="CC85" s="644"/>
      <c r="CD85" s="644"/>
      <c r="CE85" s="644"/>
      <c r="CF85" s="644"/>
      <c r="CG85" s="644"/>
      <c r="CH85" s="644"/>
      <c r="CI85" s="644"/>
      <c r="CJ85" s="644"/>
      <c r="CK85" s="644"/>
      <c r="CL85" s="644"/>
      <c r="CM85" s="644"/>
      <c r="CN85" s="644"/>
      <c r="CO85" s="644"/>
      <c r="CP85" s="644"/>
      <c r="CQ85" s="644"/>
      <c r="CR85" s="644"/>
      <c r="CS85" s="644"/>
      <c r="CT85" s="644"/>
      <c r="CU85" s="644"/>
      <c r="CV85" s="644"/>
      <c r="CW85" s="644"/>
      <c r="CX85" s="644"/>
      <c r="CY85" s="644"/>
      <c r="CZ85" s="645"/>
      <c r="DA85" s="688">
        <f ca="1">IF(C71="","",INDIRECT("Q料率_業種一括有期・建設!$G$"&amp;B79,TRUE))</f>
        <v>6.5</v>
      </c>
      <c r="DB85" s="689"/>
      <c r="DC85" s="689"/>
      <c r="DD85" s="689"/>
      <c r="DE85" s="689"/>
      <c r="DF85" s="689"/>
      <c r="DG85" s="689"/>
      <c r="DH85" s="689"/>
      <c r="DI85" s="689"/>
      <c r="DJ85" s="689"/>
      <c r="DK85" s="248"/>
      <c r="DL85" s="248"/>
      <c r="DM85" s="248"/>
      <c r="DN85" s="248"/>
      <c r="DO85" s="248"/>
      <c r="DP85" s="248"/>
      <c r="DQ85" s="248"/>
      <c r="DR85" s="248"/>
      <c r="DS85" s="248"/>
      <c r="DT85" s="248"/>
      <c r="DU85" s="127">
        <f ca="1">ROUNDDOWN(IF(DK85="",BY85*DA85,BY85*DK85),0)</f>
        <v>0</v>
      </c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9"/>
      <c r="FE85" s="104" t="str">
        <f>Q料率_業種率改定履歴!C6</f>
        <v>④平成30年 4月 1日～</v>
      </c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</row>
    <row r="86" spans="1:179" ht="6" customHeight="1" x14ac:dyDescent="0.15">
      <c r="A86" s="25"/>
      <c r="C86" s="343"/>
      <c r="D86" s="344"/>
      <c r="E86" s="344"/>
      <c r="F86" s="345"/>
      <c r="G86" s="358"/>
      <c r="H86" s="359"/>
      <c r="I86" s="359"/>
      <c r="J86" s="360"/>
      <c r="K86" s="494"/>
      <c r="L86" s="495"/>
      <c r="M86" s="495"/>
      <c r="N86" s="495"/>
      <c r="O86" s="495"/>
      <c r="P86" s="495"/>
      <c r="Q86" s="495"/>
      <c r="R86" s="496"/>
      <c r="S86" s="352"/>
      <c r="T86" s="353"/>
      <c r="U86" s="353"/>
      <c r="V86" s="353"/>
      <c r="W86" s="353"/>
      <c r="X86" s="353"/>
      <c r="Y86" s="353"/>
      <c r="Z86" s="353"/>
      <c r="AA86" s="353"/>
      <c r="AB86" s="354"/>
      <c r="AC86" s="458"/>
      <c r="AD86" s="458"/>
      <c r="AE86" s="458"/>
      <c r="AF86" s="459"/>
      <c r="AG86" s="639"/>
      <c r="AH86" s="640"/>
      <c r="AI86" s="640"/>
      <c r="AJ86" s="640"/>
      <c r="AK86" s="640"/>
      <c r="AL86" s="640"/>
      <c r="AM86" s="640"/>
      <c r="AN86" s="640"/>
      <c r="AO86" s="640"/>
      <c r="AP86" s="640"/>
      <c r="AQ86" s="640"/>
      <c r="AR86" s="640"/>
      <c r="AS86" s="640"/>
      <c r="AT86" s="640"/>
      <c r="AU86" s="640"/>
      <c r="AV86" s="640"/>
      <c r="AW86" s="640"/>
      <c r="AX86" s="640"/>
      <c r="AY86" s="640"/>
      <c r="AZ86" s="640"/>
      <c r="BA86" s="640"/>
      <c r="BB86" s="640"/>
      <c r="BC86" s="640"/>
      <c r="BD86" s="640"/>
      <c r="BE86" s="640"/>
      <c r="BF86" s="640"/>
      <c r="BG86" s="640"/>
      <c r="BH86" s="640"/>
      <c r="BI86" s="640"/>
      <c r="BJ86" s="640"/>
      <c r="BK86" s="640"/>
      <c r="BL86" s="640"/>
      <c r="BM86" s="640"/>
      <c r="BN86" s="640"/>
      <c r="BO86" s="640"/>
      <c r="BP86" s="641"/>
      <c r="BQ86" s="642"/>
      <c r="BR86" s="642"/>
      <c r="BS86" s="642"/>
      <c r="BT86" s="642"/>
      <c r="BU86" s="642"/>
      <c r="BV86" s="642"/>
      <c r="BW86" s="642"/>
      <c r="BX86" s="642"/>
      <c r="BY86" s="646"/>
      <c r="BZ86" s="647"/>
      <c r="CA86" s="647"/>
      <c r="CB86" s="647"/>
      <c r="CC86" s="647"/>
      <c r="CD86" s="647"/>
      <c r="CE86" s="647"/>
      <c r="CF86" s="647"/>
      <c r="CG86" s="647"/>
      <c r="CH86" s="647"/>
      <c r="CI86" s="647"/>
      <c r="CJ86" s="647"/>
      <c r="CK86" s="647"/>
      <c r="CL86" s="647"/>
      <c r="CM86" s="647"/>
      <c r="CN86" s="647"/>
      <c r="CO86" s="647"/>
      <c r="CP86" s="647"/>
      <c r="CQ86" s="647"/>
      <c r="CR86" s="647"/>
      <c r="CS86" s="647"/>
      <c r="CT86" s="647"/>
      <c r="CU86" s="647"/>
      <c r="CV86" s="647"/>
      <c r="CW86" s="647"/>
      <c r="CX86" s="647"/>
      <c r="CY86" s="647"/>
      <c r="CZ86" s="648"/>
      <c r="DA86" s="688"/>
      <c r="DB86" s="689"/>
      <c r="DC86" s="689"/>
      <c r="DD86" s="689"/>
      <c r="DE86" s="689"/>
      <c r="DF86" s="689"/>
      <c r="DG86" s="689"/>
      <c r="DH86" s="689"/>
      <c r="DI86" s="689"/>
      <c r="DJ86" s="689"/>
      <c r="DK86" s="248"/>
      <c r="DL86" s="248"/>
      <c r="DM86" s="248"/>
      <c r="DN86" s="248"/>
      <c r="DO86" s="248"/>
      <c r="DP86" s="248"/>
      <c r="DQ86" s="248"/>
      <c r="DR86" s="248"/>
      <c r="DS86" s="248"/>
      <c r="DT86" s="248"/>
      <c r="DU86" s="130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2"/>
      <c r="FE86" s="104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</row>
    <row r="87" spans="1:179" ht="6" customHeight="1" x14ac:dyDescent="0.15">
      <c r="A87" s="26" t="str">
        <f>C87</f>
        <v>37</v>
      </c>
      <c r="B87" s="2">
        <f>MATCH(C87,Q料率_業種一括有期・建設!B1:B10,0)</f>
        <v>10</v>
      </c>
      <c r="C87" s="337" t="s">
        <v>73</v>
      </c>
      <c r="D87" s="338"/>
      <c r="E87" s="338"/>
      <c r="F87" s="339"/>
      <c r="G87" s="358"/>
      <c r="H87" s="359"/>
      <c r="I87" s="359"/>
      <c r="J87" s="360"/>
      <c r="K87" s="346" t="s">
        <v>74</v>
      </c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47"/>
      <c r="Y87" s="347"/>
      <c r="Z87" s="347"/>
      <c r="AA87" s="347"/>
      <c r="AB87" s="348"/>
      <c r="AC87" s="255" t="s">
        <v>42</v>
      </c>
      <c r="AD87" s="255"/>
      <c r="AE87" s="255"/>
      <c r="AF87" s="460"/>
      <c r="AG87" s="635"/>
      <c r="AH87" s="630"/>
      <c r="AI87" s="630"/>
      <c r="AJ87" s="630"/>
      <c r="AK87" s="630"/>
      <c r="AL87" s="630"/>
      <c r="AM87" s="630"/>
      <c r="AN87" s="630"/>
      <c r="AO87" s="630"/>
      <c r="AP87" s="630"/>
      <c r="AQ87" s="630"/>
      <c r="AR87" s="630"/>
      <c r="AS87" s="630"/>
      <c r="AT87" s="630"/>
      <c r="AU87" s="630"/>
      <c r="AV87" s="630"/>
      <c r="AW87" s="630"/>
      <c r="AX87" s="630"/>
      <c r="AY87" s="630"/>
      <c r="AZ87" s="630"/>
      <c r="BA87" s="630"/>
      <c r="BB87" s="630"/>
      <c r="BC87" s="630"/>
      <c r="BD87" s="630"/>
      <c r="BE87" s="630"/>
      <c r="BF87" s="630"/>
      <c r="BG87" s="630"/>
      <c r="BH87" s="630"/>
      <c r="BI87" s="630"/>
      <c r="BJ87" s="630"/>
      <c r="BK87" s="630"/>
      <c r="BL87" s="630"/>
      <c r="BM87" s="630"/>
      <c r="BN87" s="630"/>
      <c r="BO87" s="630"/>
      <c r="BP87" s="631"/>
      <c r="BQ87" s="219">
        <f ca="1">IF(C87="","",INDIRECT("Q料率_業種一括有期・建設!$H$"&amp; B87,TRUE))</f>
        <v>23</v>
      </c>
      <c r="BR87" s="90"/>
      <c r="BS87" s="90"/>
      <c r="BT87" s="90"/>
      <c r="BU87" s="90"/>
      <c r="BV87" s="90"/>
      <c r="BW87" s="90"/>
      <c r="BX87" s="91"/>
      <c r="BY87" s="682">
        <f ca="1">ROUNDDOWN(AG87*(BQ87/100)/1000,0)</f>
        <v>0</v>
      </c>
      <c r="BZ87" s="683"/>
      <c r="CA87" s="683"/>
      <c r="CB87" s="683"/>
      <c r="CC87" s="683"/>
      <c r="CD87" s="683"/>
      <c r="CE87" s="683"/>
      <c r="CF87" s="683"/>
      <c r="CG87" s="683"/>
      <c r="CH87" s="683"/>
      <c r="CI87" s="683"/>
      <c r="CJ87" s="683"/>
      <c r="CK87" s="683"/>
      <c r="CL87" s="683"/>
      <c r="CM87" s="683"/>
      <c r="CN87" s="683"/>
      <c r="CO87" s="683"/>
      <c r="CP87" s="683"/>
      <c r="CQ87" s="683"/>
      <c r="CR87" s="683"/>
      <c r="CS87" s="683"/>
      <c r="CT87" s="683"/>
      <c r="CU87" s="683"/>
      <c r="CV87" s="683"/>
      <c r="CW87" s="683"/>
      <c r="CX87" s="683"/>
      <c r="CY87" s="683"/>
      <c r="CZ87" s="684"/>
      <c r="DA87" s="171">
        <f ca="1">IF(C87="","",INDIRECT("Q料率_業種一括有期・建設!$D$"&amp;B87,TRUE))</f>
        <v>19</v>
      </c>
      <c r="DB87" s="172"/>
      <c r="DC87" s="172"/>
      <c r="DD87" s="172"/>
      <c r="DE87" s="172"/>
      <c r="DF87" s="172"/>
      <c r="DG87" s="172"/>
      <c r="DH87" s="172"/>
      <c r="DI87" s="172"/>
      <c r="DJ87" s="172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256">
        <f ca="1">ROUNDDOWN(IF(DK87="",BY87*DA87,BY87*DK87),0)</f>
        <v>0</v>
      </c>
      <c r="DV87" s="257"/>
      <c r="DW87" s="257"/>
      <c r="DX87" s="257"/>
      <c r="DY87" s="257"/>
      <c r="DZ87" s="257"/>
      <c r="EA87" s="257"/>
      <c r="EB87" s="257"/>
      <c r="EC87" s="257"/>
      <c r="ED87" s="257"/>
      <c r="EE87" s="257"/>
      <c r="EF87" s="257"/>
      <c r="EG87" s="257"/>
      <c r="EH87" s="257"/>
      <c r="EI87" s="257"/>
      <c r="EJ87" s="257"/>
      <c r="EK87" s="257"/>
      <c r="EL87" s="257"/>
      <c r="EM87" s="257"/>
      <c r="EN87" s="257"/>
      <c r="EO87" s="257"/>
      <c r="EP87" s="257"/>
      <c r="EQ87" s="257"/>
      <c r="ER87" s="257"/>
      <c r="ES87" s="257"/>
      <c r="ET87" s="257"/>
      <c r="EU87" s="257"/>
      <c r="EV87" s="257"/>
      <c r="EW87" s="257"/>
      <c r="EX87" s="257"/>
      <c r="EY87" s="257"/>
      <c r="EZ87" s="257"/>
      <c r="FA87" s="257"/>
      <c r="FB87" s="257"/>
      <c r="FC87" s="257"/>
      <c r="FD87" s="258"/>
      <c r="FE87" s="106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</row>
    <row r="88" spans="1:179" ht="6" customHeight="1" x14ac:dyDescent="0.15">
      <c r="A88" s="25"/>
      <c r="C88" s="340"/>
      <c r="D88" s="341"/>
      <c r="E88" s="341"/>
      <c r="F88" s="342"/>
      <c r="G88" s="358"/>
      <c r="H88" s="359"/>
      <c r="I88" s="359"/>
      <c r="J88" s="360"/>
      <c r="K88" s="349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1"/>
      <c r="AC88" s="255"/>
      <c r="AD88" s="255"/>
      <c r="AE88" s="255"/>
      <c r="AF88" s="460"/>
      <c r="AG88" s="632"/>
      <c r="AH88" s="633"/>
      <c r="AI88" s="633"/>
      <c r="AJ88" s="633"/>
      <c r="AK88" s="633"/>
      <c r="AL88" s="633"/>
      <c r="AM88" s="633"/>
      <c r="AN88" s="633"/>
      <c r="AO88" s="633"/>
      <c r="AP88" s="633"/>
      <c r="AQ88" s="633"/>
      <c r="AR88" s="633"/>
      <c r="AS88" s="633"/>
      <c r="AT88" s="633"/>
      <c r="AU88" s="633"/>
      <c r="AV88" s="633"/>
      <c r="AW88" s="633"/>
      <c r="AX88" s="633"/>
      <c r="AY88" s="633"/>
      <c r="AZ88" s="633"/>
      <c r="BA88" s="633"/>
      <c r="BB88" s="633"/>
      <c r="BC88" s="633"/>
      <c r="BD88" s="633"/>
      <c r="BE88" s="633"/>
      <c r="BF88" s="633"/>
      <c r="BG88" s="633"/>
      <c r="BH88" s="633"/>
      <c r="BI88" s="633"/>
      <c r="BJ88" s="633"/>
      <c r="BK88" s="633"/>
      <c r="BL88" s="633"/>
      <c r="BM88" s="633"/>
      <c r="BN88" s="633"/>
      <c r="BO88" s="633"/>
      <c r="BP88" s="634"/>
      <c r="BQ88" s="221"/>
      <c r="BR88" s="94"/>
      <c r="BS88" s="94"/>
      <c r="BT88" s="94"/>
      <c r="BU88" s="94"/>
      <c r="BV88" s="94"/>
      <c r="BW88" s="94"/>
      <c r="BX88" s="95"/>
      <c r="BY88" s="685"/>
      <c r="BZ88" s="686"/>
      <c r="CA88" s="686"/>
      <c r="CB88" s="686"/>
      <c r="CC88" s="686"/>
      <c r="CD88" s="686"/>
      <c r="CE88" s="686"/>
      <c r="CF88" s="686"/>
      <c r="CG88" s="686"/>
      <c r="CH88" s="686"/>
      <c r="CI88" s="686"/>
      <c r="CJ88" s="686"/>
      <c r="CK88" s="686"/>
      <c r="CL88" s="686"/>
      <c r="CM88" s="686"/>
      <c r="CN88" s="686"/>
      <c r="CO88" s="686"/>
      <c r="CP88" s="686"/>
      <c r="CQ88" s="686"/>
      <c r="CR88" s="686"/>
      <c r="CS88" s="686"/>
      <c r="CT88" s="686"/>
      <c r="CU88" s="686"/>
      <c r="CV88" s="686"/>
      <c r="CW88" s="686"/>
      <c r="CX88" s="686"/>
      <c r="CY88" s="686"/>
      <c r="CZ88" s="687"/>
      <c r="DA88" s="171"/>
      <c r="DB88" s="172"/>
      <c r="DC88" s="172"/>
      <c r="DD88" s="172"/>
      <c r="DE88" s="172"/>
      <c r="DF88" s="172"/>
      <c r="DG88" s="172"/>
      <c r="DH88" s="172"/>
      <c r="DI88" s="172"/>
      <c r="DJ88" s="172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259"/>
      <c r="DV88" s="260"/>
      <c r="DW88" s="260"/>
      <c r="DX88" s="260"/>
      <c r="DY88" s="260"/>
      <c r="DZ88" s="260"/>
      <c r="EA88" s="260"/>
      <c r="EB88" s="260"/>
      <c r="EC88" s="260"/>
      <c r="ED88" s="260"/>
      <c r="EE88" s="260"/>
      <c r="EF88" s="260"/>
      <c r="EG88" s="260"/>
      <c r="EH88" s="260"/>
      <c r="EI88" s="260"/>
      <c r="EJ88" s="260"/>
      <c r="EK88" s="260"/>
      <c r="EL88" s="260"/>
      <c r="EM88" s="260"/>
      <c r="EN88" s="260"/>
      <c r="EO88" s="260"/>
      <c r="EP88" s="260"/>
      <c r="EQ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1"/>
      <c r="FE88" s="106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</row>
    <row r="89" spans="1:179" ht="6" customHeight="1" x14ac:dyDescent="0.15">
      <c r="A89" s="25"/>
      <c r="C89" s="340"/>
      <c r="D89" s="341"/>
      <c r="E89" s="341"/>
      <c r="F89" s="342"/>
      <c r="G89" s="358"/>
      <c r="H89" s="359"/>
      <c r="I89" s="359"/>
      <c r="J89" s="360"/>
      <c r="K89" s="349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1"/>
      <c r="AC89" s="461" t="s">
        <v>44</v>
      </c>
      <c r="AD89" s="461"/>
      <c r="AE89" s="461"/>
      <c r="AF89" s="462"/>
      <c r="AG89" s="623"/>
      <c r="AH89" s="624"/>
      <c r="AI89" s="624"/>
      <c r="AJ89" s="624"/>
      <c r="AK89" s="624"/>
      <c r="AL89" s="624"/>
      <c r="AM89" s="624"/>
      <c r="AN89" s="624"/>
      <c r="AO89" s="624"/>
      <c r="AP89" s="624"/>
      <c r="AQ89" s="624"/>
      <c r="AR89" s="624"/>
      <c r="AS89" s="624"/>
      <c r="AT89" s="624"/>
      <c r="AU89" s="624"/>
      <c r="AV89" s="624"/>
      <c r="AW89" s="624"/>
      <c r="AX89" s="624"/>
      <c r="AY89" s="624"/>
      <c r="AZ89" s="624"/>
      <c r="BA89" s="624"/>
      <c r="BB89" s="624"/>
      <c r="BC89" s="624"/>
      <c r="BD89" s="624"/>
      <c r="BE89" s="624"/>
      <c r="BF89" s="624"/>
      <c r="BG89" s="624"/>
      <c r="BH89" s="624"/>
      <c r="BI89" s="624"/>
      <c r="BJ89" s="624"/>
      <c r="BK89" s="624"/>
      <c r="BL89" s="624"/>
      <c r="BM89" s="624"/>
      <c r="BN89" s="624"/>
      <c r="BO89" s="624"/>
      <c r="BP89" s="625"/>
      <c r="BQ89" s="219">
        <f ca="1">IF(C87="","",INDIRECT("Q料率_業種一括有期・建設!$I$"&amp; B87,TRUE))</f>
        <v>23</v>
      </c>
      <c r="BR89" s="90"/>
      <c r="BS89" s="90"/>
      <c r="BT89" s="90"/>
      <c r="BU89" s="90"/>
      <c r="BV89" s="90"/>
      <c r="BW89" s="90"/>
      <c r="BX89" s="91"/>
      <c r="BY89" s="649">
        <f ca="1">ROUNDDOWN(AG89*(BQ89/100)/1000,0)</f>
        <v>0</v>
      </c>
      <c r="BZ89" s="650"/>
      <c r="CA89" s="650"/>
      <c r="CB89" s="650"/>
      <c r="CC89" s="650"/>
      <c r="CD89" s="650"/>
      <c r="CE89" s="650"/>
      <c r="CF89" s="650"/>
      <c r="CG89" s="650"/>
      <c r="CH89" s="650"/>
      <c r="CI89" s="650"/>
      <c r="CJ89" s="650"/>
      <c r="CK89" s="650"/>
      <c r="CL89" s="650"/>
      <c r="CM89" s="650"/>
      <c r="CN89" s="650"/>
      <c r="CO89" s="650"/>
      <c r="CP89" s="650"/>
      <c r="CQ89" s="650"/>
      <c r="CR89" s="650"/>
      <c r="CS89" s="650"/>
      <c r="CT89" s="650"/>
      <c r="CU89" s="650"/>
      <c r="CV89" s="650"/>
      <c r="CW89" s="650"/>
      <c r="CX89" s="650"/>
      <c r="CY89" s="650"/>
      <c r="CZ89" s="651"/>
      <c r="DA89" s="171">
        <f ca="1">IF(C87="","",INDIRECT("Q料率_業種一括有期・建設!$E$"&amp;B87,TRUE))</f>
        <v>19</v>
      </c>
      <c r="DB89" s="172"/>
      <c r="DC89" s="172"/>
      <c r="DD89" s="172"/>
      <c r="DE89" s="172"/>
      <c r="DF89" s="172"/>
      <c r="DG89" s="172"/>
      <c r="DH89" s="172"/>
      <c r="DI89" s="172"/>
      <c r="DJ89" s="172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58">
        <f ca="1">ROUNDDOWN(IF(DK89="",BY89*DA89,BY89*DK89),0)</f>
        <v>0</v>
      </c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60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</row>
    <row r="90" spans="1:179" ht="6" customHeight="1" x14ac:dyDescent="0.15">
      <c r="A90" s="25"/>
      <c r="C90" s="340"/>
      <c r="D90" s="341"/>
      <c r="E90" s="341"/>
      <c r="F90" s="342"/>
      <c r="G90" s="358"/>
      <c r="H90" s="359"/>
      <c r="I90" s="359"/>
      <c r="J90" s="360"/>
      <c r="K90" s="349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1"/>
      <c r="AC90" s="461"/>
      <c r="AD90" s="461"/>
      <c r="AE90" s="461"/>
      <c r="AF90" s="462"/>
      <c r="AG90" s="626"/>
      <c r="AH90" s="627"/>
      <c r="AI90" s="627"/>
      <c r="AJ90" s="627"/>
      <c r="AK90" s="627"/>
      <c r="AL90" s="627"/>
      <c r="AM90" s="627"/>
      <c r="AN90" s="627"/>
      <c r="AO90" s="627"/>
      <c r="AP90" s="627"/>
      <c r="AQ90" s="627"/>
      <c r="AR90" s="627"/>
      <c r="AS90" s="627"/>
      <c r="AT90" s="627"/>
      <c r="AU90" s="627"/>
      <c r="AV90" s="627"/>
      <c r="AW90" s="627"/>
      <c r="AX90" s="627"/>
      <c r="AY90" s="627"/>
      <c r="AZ90" s="627"/>
      <c r="BA90" s="627"/>
      <c r="BB90" s="627"/>
      <c r="BC90" s="627"/>
      <c r="BD90" s="627"/>
      <c r="BE90" s="627"/>
      <c r="BF90" s="627"/>
      <c r="BG90" s="627"/>
      <c r="BH90" s="627"/>
      <c r="BI90" s="627"/>
      <c r="BJ90" s="627"/>
      <c r="BK90" s="627"/>
      <c r="BL90" s="627"/>
      <c r="BM90" s="627"/>
      <c r="BN90" s="627"/>
      <c r="BO90" s="627"/>
      <c r="BP90" s="628"/>
      <c r="BQ90" s="221"/>
      <c r="BR90" s="94"/>
      <c r="BS90" s="94"/>
      <c r="BT90" s="94"/>
      <c r="BU90" s="94"/>
      <c r="BV90" s="94"/>
      <c r="BW90" s="94"/>
      <c r="BX90" s="95"/>
      <c r="BY90" s="652"/>
      <c r="BZ90" s="653"/>
      <c r="CA90" s="653"/>
      <c r="CB90" s="653"/>
      <c r="CC90" s="653"/>
      <c r="CD90" s="653"/>
      <c r="CE90" s="653"/>
      <c r="CF90" s="653"/>
      <c r="CG90" s="653"/>
      <c r="CH90" s="653"/>
      <c r="CI90" s="653"/>
      <c r="CJ90" s="653"/>
      <c r="CK90" s="653"/>
      <c r="CL90" s="653"/>
      <c r="CM90" s="653"/>
      <c r="CN90" s="653"/>
      <c r="CO90" s="653"/>
      <c r="CP90" s="653"/>
      <c r="CQ90" s="653"/>
      <c r="CR90" s="653"/>
      <c r="CS90" s="653"/>
      <c r="CT90" s="653"/>
      <c r="CU90" s="653"/>
      <c r="CV90" s="653"/>
      <c r="CW90" s="653"/>
      <c r="CX90" s="653"/>
      <c r="CY90" s="653"/>
      <c r="CZ90" s="654"/>
      <c r="DA90" s="171"/>
      <c r="DB90" s="172"/>
      <c r="DC90" s="172"/>
      <c r="DD90" s="172"/>
      <c r="DE90" s="172"/>
      <c r="DF90" s="172"/>
      <c r="DG90" s="172"/>
      <c r="DH90" s="172"/>
      <c r="DI90" s="172"/>
      <c r="DJ90" s="172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61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3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</row>
    <row r="91" spans="1:179" ht="6" customHeight="1" x14ac:dyDescent="0.15">
      <c r="C91" s="340"/>
      <c r="D91" s="341"/>
      <c r="E91" s="341"/>
      <c r="F91" s="342"/>
      <c r="G91" s="358"/>
      <c r="H91" s="359"/>
      <c r="I91" s="359"/>
      <c r="J91" s="360"/>
      <c r="K91" s="349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1"/>
      <c r="AC91" s="463" t="s">
        <v>45</v>
      </c>
      <c r="AD91" s="463"/>
      <c r="AE91" s="463"/>
      <c r="AF91" s="464"/>
      <c r="AG91" s="629"/>
      <c r="AH91" s="630"/>
      <c r="AI91" s="630"/>
      <c r="AJ91" s="630"/>
      <c r="AK91" s="630"/>
      <c r="AL91" s="630"/>
      <c r="AM91" s="630"/>
      <c r="AN91" s="630"/>
      <c r="AO91" s="630"/>
      <c r="AP91" s="630"/>
      <c r="AQ91" s="630"/>
      <c r="AR91" s="630"/>
      <c r="AS91" s="630"/>
      <c r="AT91" s="630"/>
      <c r="AU91" s="630"/>
      <c r="AV91" s="630"/>
      <c r="AW91" s="630"/>
      <c r="AX91" s="630"/>
      <c r="AY91" s="630"/>
      <c r="AZ91" s="630"/>
      <c r="BA91" s="630"/>
      <c r="BB91" s="630"/>
      <c r="BC91" s="630"/>
      <c r="BD91" s="630"/>
      <c r="BE91" s="630"/>
      <c r="BF91" s="630"/>
      <c r="BG91" s="630"/>
      <c r="BH91" s="630"/>
      <c r="BI91" s="630"/>
      <c r="BJ91" s="630"/>
      <c r="BK91" s="630"/>
      <c r="BL91" s="630"/>
      <c r="BM91" s="630"/>
      <c r="BN91" s="630"/>
      <c r="BO91" s="630"/>
      <c r="BP91" s="631"/>
      <c r="BQ91" s="219">
        <f ca="1">IF(C87="","",INDIRECT("Q料率_業種一括有期・建設!$J$"&amp; B87,TRUE))</f>
        <v>24</v>
      </c>
      <c r="BR91" s="90"/>
      <c r="BS91" s="90"/>
      <c r="BT91" s="90"/>
      <c r="BU91" s="90"/>
      <c r="BV91" s="90"/>
      <c r="BW91" s="90"/>
      <c r="BX91" s="91"/>
      <c r="BY91" s="676">
        <f ca="1">ROUNDDOWN(ROUNDDOWN(AG91*105/108,0)*(BQ91/100)/1000,0)</f>
        <v>0</v>
      </c>
      <c r="BZ91" s="677"/>
      <c r="CA91" s="677"/>
      <c r="CB91" s="677"/>
      <c r="CC91" s="677"/>
      <c r="CD91" s="677"/>
      <c r="CE91" s="677"/>
      <c r="CF91" s="677"/>
      <c r="CG91" s="677"/>
      <c r="CH91" s="677"/>
      <c r="CI91" s="677"/>
      <c r="CJ91" s="677"/>
      <c r="CK91" s="677"/>
      <c r="CL91" s="677"/>
      <c r="CM91" s="677"/>
      <c r="CN91" s="677"/>
      <c r="CO91" s="677"/>
      <c r="CP91" s="677"/>
      <c r="CQ91" s="677"/>
      <c r="CR91" s="677"/>
      <c r="CS91" s="677"/>
      <c r="CT91" s="677"/>
      <c r="CU91" s="677"/>
      <c r="CV91" s="677"/>
      <c r="CW91" s="677"/>
      <c r="CX91" s="677"/>
      <c r="CY91" s="677"/>
      <c r="CZ91" s="678"/>
      <c r="DA91" s="171">
        <f ca="1">IF(C87="","",INDIRECT("Q料率_業種一括有期・建設!$F$"&amp;B87,TRUE))</f>
        <v>17</v>
      </c>
      <c r="DB91" s="172"/>
      <c r="DC91" s="172"/>
      <c r="DD91" s="172"/>
      <c r="DE91" s="172"/>
      <c r="DF91" s="172"/>
      <c r="DG91" s="172"/>
      <c r="DH91" s="172"/>
      <c r="DI91" s="172"/>
      <c r="DJ91" s="172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39">
        <f ca="1">ROUNDDOWN(IF(DK91="",BY91*DA91,BY91*DK91),0)</f>
        <v>0</v>
      </c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1"/>
      <c r="FE91" s="96" t="s">
        <v>75</v>
      </c>
      <c r="FF91" s="97"/>
      <c r="FG91" s="97"/>
      <c r="FH91" s="97"/>
      <c r="FI91" s="97"/>
      <c r="FJ91" s="97"/>
      <c r="FK91" s="97"/>
      <c r="FL91" s="97"/>
      <c r="FM91" s="97"/>
      <c r="FN91" s="97"/>
      <c r="FO91" s="97"/>
      <c r="FP91" s="97"/>
      <c r="FQ91" s="97"/>
      <c r="FR91" s="97"/>
      <c r="FS91" s="97"/>
      <c r="FT91" s="97"/>
      <c r="FU91" s="31"/>
      <c r="FV91" s="31"/>
      <c r="FW91" s="31"/>
    </row>
    <row r="92" spans="1:179" ht="6" customHeight="1" x14ac:dyDescent="0.15">
      <c r="C92" s="340"/>
      <c r="D92" s="341"/>
      <c r="E92" s="341"/>
      <c r="F92" s="342"/>
      <c r="G92" s="358"/>
      <c r="H92" s="359"/>
      <c r="I92" s="359"/>
      <c r="J92" s="360"/>
      <c r="K92" s="349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1"/>
      <c r="AC92" s="463"/>
      <c r="AD92" s="463"/>
      <c r="AE92" s="463"/>
      <c r="AF92" s="464"/>
      <c r="AG92" s="632"/>
      <c r="AH92" s="633"/>
      <c r="AI92" s="633"/>
      <c r="AJ92" s="633"/>
      <c r="AK92" s="633"/>
      <c r="AL92" s="633"/>
      <c r="AM92" s="633"/>
      <c r="AN92" s="633"/>
      <c r="AO92" s="633"/>
      <c r="AP92" s="633"/>
      <c r="AQ92" s="633"/>
      <c r="AR92" s="633"/>
      <c r="AS92" s="633"/>
      <c r="AT92" s="633"/>
      <c r="AU92" s="633"/>
      <c r="AV92" s="633"/>
      <c r="AW92" s="633"/>
      <c r="AX92" s="633"/>
      <c r="AY92" s="633"/>
      <c r="AZ92" s="633"/>
      <c r="BA92" s="633"/>
      <c r="BB92" s="633"/>
      <c r="BC92" s="633"/>
      <c r="BD92" s="633"/>
      <c r="BE92" s="633"/>
      <c r="BF92" s="633"/>
      <c r="BG92" s="633"/>
      <c r="BH92" s="633"/>
      <c r="BI92" s="633"/>
      <c r="BJ92" s="633"/>
      <c r="BK92" s="633"/>
      <c r="BL92" s="633"/>
      <c r="BM92" s="633"/>
      <c r="BN92" s="633"/>
      <c r="BO92" s="633"/>
      <c r="BP92" s="634"/>
      <c r="BQ92" s="221"/>
      <c r="BR92" s="94"/>
      <c r="BS92" s="94"/>
      <c r="BT92" s="94"/>
      <c r="BU92" s="94"/>
      <c r="BV92" s="94"/>
      <c r="BW92" s="94"/>
      <c r="BX92" s="95"/>
      <c r="BY92" s="679"/>
      <c r="BZ92" s="680"/>
      <c r="CA92" s="680"/>
      <c r="CB92" s="680"/>
      <c r="CC92" s="680"/>
      <c r="CD92" s="680"/>
      <c r="CE92" s="680"/>
      <c r="CF92" s="680"/>
      <c r="CG92" s="680"/>
      <c r="CH92" s="680"/>
      <c r="CI92" s="680"/>
      <c r="CJ92" s="680"/>
      <c r="CK92" s="680"/>
      <c r="CL92" s="680"/>
      <c r="CM92" s="680"/>
      <c r="CN92" s="680"/>
      <c r="CO92" s="680"/>
      <c r="CP92" s="680"/>
      <c r="CQ92" s="680"/>
      <c r="CR92" s="680"/>
      <c r="CS92" s="680"/>
      <c r="CT92" s="680"/>
      <c r="CU92" s="680"/>
      <c r="CV92" s="680"/>
      <c r="CW92" s="680"/>
      <c r="CX92" s="680"/>
      <c r="CY92" s="680"/>
      <c r="CZ92" s="681"/>
      <c r="DA92" s="171"/>
      <c r="DB92" s="172"/>
      <c r="DC92" s="172"/>
      <c r="DD92" s="172"/>
      <c r="DE92" s="172"/>
      <c r="DF92" s="172"/>
      <c r="DG92" s="172"/>
      <c r="DH92" s="172"/>
      <c r="DI92" s="172"/>
      <c r="DJ92" s="172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2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B92" s="143"/>
      <c r="FC92" s="143"/>
      <c r="FD92" s="144"/>
      <c r="FE92" s="96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31"/>
      <c r="FV92" s="31"/>
      <c r="FW92" s="31"/>
    </row>
    <row r="93" spans="1:179" ht="6" customHeight="1" x14ac:dyDescent="0.15">
      <c r="A93" s="25"/>
      <c r="C93" s="340"/>
      <c r="D93" s="341"/>
      <c r="E93" s="341"/>
      <c r="F93" s="342"/>
      <c r="G93" s="358"/>
      <c r="H93" s="359"/>
      <c r="I93" s="359"/>
      <c r="J93" s="360"/>
      <c r="K93" s="349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1"/>
      <c r="AC93" s="458" t="s">
        <v>47</v>
      </c>
      <c r="AD93" s="458"/>
      <c r="AE93" s="458"/>
      <c r="AF93" s="459"/>
      <c r="AG93" s="636"/>
      <c r="AH93" s="637"/>
      <c r="AI93" s="637"/>
      <c r="AJ93" s="637"/>
      <c r="AK93" s="637"/>
      <c r="AL93" s="637"/>
      <c r="AM93" s="637"/>
      <c r="AN93" s="637"/>
      <c r="AO93" s="637"/>
      <c r="AP93" s="637"/>
      <c r="AQ93" s="637"/>
      <c r="AR93" s="637"/>
      <c r="AS93" s="637"/>
      <c r="AT93" s="637"/>
      <c r="AU93" s="637"/>
      <c r="AV93" s="637"/>
      <c r="AW93" s="637"/>
      <c r="AX93" s="637"/>
      <c r="AY93" s="637"/>
      <c r="AZ93" s="637"/>
      <c r="BA93" s="637"/>
      <c r="BB93" s="637"/>
      <c r="BC93" s="637"/>
      <c r="BD93" s="637"/>
      <c r="BE93" s="637"/>
      <c r="BF93" s="637"/>
      <c r="BG93" s="637"/>
      <c r="BH93" s="637"/>
      <c r="BI93" s="637"/>
      <c r="BJ93" s="637"/>
      <c r="BK93" s="637"/>
      <c r="BL93" s="637"/>
      <c r="BM93" s="637"/>
      <c r="BN93" s="637"/>
      <c r="BO93" s="637"/>
      <c r="BP93" s="638"/>
      <c r="BQ93" s="642">
        <f ca="1">IF(C87="","",INDIRECT("Q料率_業種一括有期・建設!$K$"&amp; B87,TRUE))</f>
        <v>24</v>
      </c>
      <c r="BR93" s="642"/>
      <c r="BS93" s="642"/>
      <c r="BT93" s="642"/>
      <c r="BU93" s="642"/>
      <c r="BV93" s="642"/>
      <c r="BW93" s="642"/>
      <c r="BX93" s="642"/>
      <c r="BY93" s="643">
        <f ca="1">ROUNDDOWN(AG93*(BQ93/100)/1000,0)</f>
        <v>0</v>
      </c>
      <c r="BZ93" s="644"/>
      <c r="CA93" s="644"/>
      <c r="CB93" s="644"/>
      <c r="CC93" s="644"/>
      <c r="CD93" s="644"/>
      <c r="CE93" s="644"/>
      <c r="CF93" s="644"/>
      <c r="CG93" s="644"/>
      <c r="CH93" s="644"/>
      <c r="CI93" s="644"/>
      <c r="CJ93" s="644"/>
      <c r="CK93" s="644"/>
      <c r="CL93" s="644"/>
      <c r="CM93" s="644"/>
      <c r="CN93" s="644"/>
      <c r="CO93" s="644"/>
      <c r="CP93" s="644"/>
      <c r="CQ93" s="644"/>
      <c r="CR93" s="644"/>
      <c r="CS93" s="644"/>
      <c r="CT93" s="644"/>
      <c r="CU93" s="644"/>
      <c r="CV93" s="644"/>
      <c r="CW93" s="644"/>
      <c r="CX93" s="644"/>
      <c r="CY93" s="644"/>
      <c r="CZ93" s="645"/>
      <c r="DA93" s="668">
        <f ca="1">IF(C87="","",INDIRECT("Q料率_業種一括有期・建設!$G$"&amp;B87,TRUE))</f>
        <v>15</v>
      </c>
      <c r="DB93" s="669"/>
      <c r="DC93" s="669"/>
      <c r="DD93" s="669"/>
      <c r="DE93" s="669"/>
      <c r="DF93" s="669"/>
      <c r="DG93" s="669"/>
      <c r="DH93" s="669"/>
      <c r="DI93" s="669"/>
      <c r="DJ93" s="669"/>
      <c r="DK93" s="248"/>
      <c r="DL93" s="248"/>
      <c r="DM93" s="248"/>
      <c r="DN93" s="248"/>
      <c r="DO93" s="248"/>
      <c r="DP93" s="248"/>
      <c r="DQ93" s="248"/>
      <c r="DR93" s="248"/>
      <c r="DS93" s="248"/>
      <c r="DT93" s="248"/>
      <c r="DU93" s="127">
        <f ca="1">ROUNDDOWN(IF(DK93="",BY93*DA93,BY93*DK93),0)</f>
        <v>0</v>
      </c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9"/>
      <c r="FE93" s="96" t="s">
        <v>76</v>
      </c>
      <c r="FF93" s="97"/>
      <c r="FG93" s="97"/>
      <c r="FH93" s="97"/>
      <c r="FI93" s="97"/>
      <c r="FJ93" s="97"/>
      <c r="FK93" s="97"/>
      <c r="FL93" s="97"/>
      <c r="FM93" s="97"/>
      <c r="FN93" s="97"/>
      <c r="FO93" s="97"/>
      <c r="FP93" s="97"/>
      <c r="FQ93" s="97"/>
      <c r="FR93" s="97"/>
      <c r="FS93" s="97"/>
      <c r="FT93" s="97"/>
      <c r="FU93" s="31"/>
      <c r="FV93" s="31"/>
      <c r="FW93" s="31"/>
    </row>
    <row r="94" spans="1:179" ht="6" customHeight="1" thickBot="1" x14ac:dyDescent="0.2">
      <c r="A94" s="25"/>
      <c r="C94" s="343"/>
      <c r="D94" s="344"/>
      <c r="E94" s="344"/>
      <c r="F94" s="345"/>
      <c r="G94" s="361"/>
      <c r="H94" s="362"/>
      <c r="I94" s="362"/>
      <c r="J94" s="363"/>
      <c r="K94" s="352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3"/>
      <c r="X94" s="353"/>
      <c r="Y94" s="353"/>
      <c r="Z94" s="353"/>
      <c r="AA94" s="353"/>
      <c r="AB94" s="354"/>
      <c r="AC94" s="458"/>
      <c r="AD94" s="458"/>
      <c r="AE94" s="458"/>
      <c r="AF94" s="459"/>
      <c r="AG94" s="639"/>
      <c r="AH94" s="640"/>
      <c r="AI94" s="640"/>
      <c r="AJ94" s="640"/>
      <c r="AK94" s="640"/>
      <c r="AL94" s="640"/>
      <c r="AM94" s="640"/>
      <c r="AN94" s="640"/>
      <c r="AO94" s="640"/>
      <c r="AP94" s="640"/>
      <c r="AQ94" s="640"/>
      <c r="AR94" s="640"/>
      <c r="AS94" s="640"/>
      <c r="AT94" s="640"/>
      <c r="AU94" s="640"/>
      <c r="AV94" s="640"/>
      <c r="AW94" s="640"/>
      <c r="AX94" s="640"/>
      <c r="AY94" s="640"/>
      <c r="AZ94" s="640"/>
      <c r="BA94" s="640"/>
      <c r="BB94" s="640"/>
      <c r="BC94" s="640"/>
      <c r="BD94" s="640"/>
      <c r="BE94" s="640"/>
      <c r="BF94" s="640"/>
      <c r="BG94" s="640"/>
      <c r="BH94" s="640"/>
      <c r="BI94" s="640"/>
      <c r="BJ94" s="640"/>
      <c r="BK94" s="640"/>
      <c r="BL94" s="640"/>
      <c r="BM94" s="640"/>
      <c r="BN94" s="640"/>
      <c r="BO94" s="640"/>
      <c r="BP94" s="641"/>
      <c r="BQ94" s="642"/>
      <c r="BR94" s="642"/>
      <c r="BS94" s="642"/>
      <c r="BT94" s="642"/>
      <c r="BU94" s="642"/>
      <c r="BV94" s="642"/>
      <c r="BW94" s="642"/>
      <c r="BX94" s="642"/>
      <c r="BY94" s="646"/>
      <c r="BZ94" s="647"/>
      <c r="CA94" s="647"/>
      <c r="CB94" s="647"/>
      <c r="CC94" s="647"/>
      <c r="CD94" s="647"/>
      <c r="CE94" s="647"/>
      <c r="CF94" s="647"/>
      <c r="CG94" s="647"/>
      <c r="CH94" s="647"/>
      <c r="CI94" s="647"/>
      <c r="CJ94" s="647"/>
      <c r="CK94" s="647"/>
      <c r="CL94" s="647"/>
      <c r="CM94" s="647"/>
      <c r="CN94" s="647"/>
      <c r="CO94" s="647"/>
      <c r="CP94" s="647"/>
      <c r="CQ94" s="647"/>
      <c r="CR94" s="647"/>
      <c r="CS94" s="647"/>
      <c r="CT94" s="647"/>
      <c r="CU94" s="647"/>
      <c r="CV94" s="647"/>
      <c r="CW94" s="647"/>
      <c r="CX94" s="647"/>
      <c r="CY94" s="647"/>
      <c r="CZ94" s="648"/>
      <c r="DA94" s="668"/>
      <c r="DB94" s="669"/>
      <c r="DC94" s="669"/>
      <c r="DD94" s="669"/>
      <c r="DE94" s="669"/>
      <c r="DF94" s="669"/>
      <c r="DG94" s="669"/>
      <c r="DH94" s="669"/>
      <c r="DI94" s="669"/>
      <c r="DJ94" s="669"/>
      <c r="DK94" s="248"/>
      <c r="DL94" s="248"/>
      <c r="DM94" s="248"/>
      <c r="DN94" s="248"/>
      <c r="DO94" s="248"/>
      <c r="DP94" s="248"/>
      <c r="DQ94" s="248"/>
      <c r="DR94" s="248"/>
      <c r="DS94" s="248"/>
      <c r="DT94" s="248"/>
      <c r="DU94" s="130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2"/>
      <c r="FE94" s="96"/>
      <c r="FF94" s="97"/>
      <c r="FG94" s="97"/>
      <c r="FH94" s="97"/>
      <c r="FI94" s="97"/>
      <c r="FJ94" s="97"/>
      <c r="FK94" s="97"/>
      <c r="FL94" s="97"/>
      <c r="FM94" s="97"/>
      <c r="FN94" s="97"/>
      <c r="FO94" s="97"/>
      <c r="FP94" s="97"/>
      <c r="FQ94" s="97"/>
      <c r="FR94" s="97"/>
      <c r="FS94" s="97"/>
      <c r="FT94" s="97"/>
      <c r="FU94" s="31"/>
      <c r="FV94" s="31"/>
      <c r="FW94" s="31"/>
    </row>
    <row r="95" spans="1:179" ht="6" customHeight="1" x14ac:dyDescent="0.15">
      <c r="C95" s="539" t="s">
        <v>77</v>
      </c>
      <c r="D95" s="539"/>
      <c r="E95" s="539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539"/>
      <c r="AB95" s="539"/>
      <c r="AC95" s="539"/>
      <c r="AD95" s="539"/>
      <c r="AE95" s="539"/>
      <c r="AF95" s="540"/>
      <c r="AG95" s="543">
        <f>SUM(AG23:BP94)</f>
        <v>0</v>
      </c>
      <c r="AH95" s="544"/>
      <c r="AI95" s="544"/>
      <c r="AJ95" s="544"/>
      <c r="AK95" s="544"/>
      <c r="AL95" s="544"/>
      <c r="AM95" s="544"/>
      <c r="AN95" s="544"/>
      <c r="AO95" s="544"/>
      <c r="AP95" s="544"/>
      <c r="AQ95" s="544"/>
      <c r="AR95" s="544"/>
      <c r="AS95" s="544"/>
      <c r="AT95" s="544"/>
      <c r="AU95" s="544"/>
      <c r="AV95" s="544"/>
      <c r="AW95" s="544"/>
      <c r="AX95" s="544"/>
      <c r="AY95" s="544"/>
      <c r="AZ95" s="544"/>
      <c r="BA95" s="544"/>
      <c r="BB95" s="544"/>
      <c r="BC95" s="544"/>
      <c r="BD95" s="544"/>
      <c r="BE95" s="544"/>
      <c r="BF95" s="544"/>
      <c r="BG95" s="544"/>
      <c r="BH95" s="544"/>
      <c r="BI95" s="544"/>
      <c r="BJ95" s="544"/>
      <c r="BK95" s="544"/>
      <c r="BL95" s="544"/>
      <c r="BM95" s="544"/>
      <c r="BN95" s="544"/>
      <c r="BO95" s="544"/>
      <c r="BP95" s="544"/>
      <c r="BQ95" s="512"/>
      <c r="BR95" s="512"/>
      <c r="BS95" s="512"/>
      <c r="BT95" s="512"/>
      <c r="BU95" s="512"/>
      <c r="BV95" s="512"/>
      <c r="BW95" s="512"/>
      <c r="BX95" s="512"/>
      <c r="BY95" s="544">
        <f ca="1">SUM(BY23:CZ94)</f>
        <v>0</v>
      </c>
      <c r="BZ95" s="544"/>
      <c r="CA95" s="544"/>
      <c r="CB95" s="544"/>
      <c r="CC95" s="544"/>
      <c r="CD95" s="544"/>
      <c r="CE95" s="544"/>
      <c r="CF95" s="544"/>
      <c r="CG95" s="544"/>
      <c r="CH95" s="544"/>
      <c r="CI95" s="544"/>
      <c r="CJ95" s="544"/>
      <c r="CK95" s="544"/>
      <c r="CL95" s="544"/>
      <c r="CM95" s="544"/>
      <c r="CN95" s="544"/>
      <c r="CO95" s="544"/>
      <c r="CP95" s="544"/>
      <c r="CQ95" s="544"/>
      <c r="CR95" s="544"/>
      <c r="CS95" s="544"/>
      <c r="CT95" s="544"/>
      <c r="CU95" s="544"/>
      <c r="CV95" s="544"/>
      <c r="CW95" s="544"/>
      <c r="CX95" s="544"/>
      <c r="CY95" s="544"/>
      <c r="CZ95" s="590"/>
      <c r="DA95" s="514"/>
      <c r="DB95" s="512"/>
      <c r="DC95" s="512"/>
      <c r="DD95" s="512"/>
      <c r="DE95" s="512"/>
      <c r="DF95" s="512"/>
      <c r="DG95" s="512"/>
      <c r="DH95" s="512"/>
      <c r="DI95" s="512"/>
      <c r="DJ95" s="512"/>
      <c r="DK95" s="512"/>
      <c r="DL95" s="512"/>
      <c r="DM95" s="512"/>
      <c r="DN95" s="512"/>
      <c r="DO95" s="512"/>
      <c r="DP95" s="512"/>
      <c r="DQ95" s="512"/>
      <c r="DR95" s="512"/>
      <c r="DS95" s="512"/>
      <c r="DT95" s="535"/>
      <c r="DU95" s="593">
        <f ca="1">SUM(DU23:FD94)</f>
        <v>0</v>
      </c>
      <c r="DV95" s="594"/>
      <c r="DW95" s="594"/>
      <c r="DX95" s="594"/>
      <c r="DY95" s="594"/>
      <c r="DZ95" s="594"/>
      <c r="EA95" s="594"/>
      <c r="EB95" s="594"/>
      <c r="EC95" s="594"/>
      <c r="ED95" s="594"/>
      <c r="EE95" s="594"/>
      <c r="EF95" s="594"/>
      <c r="EG95" s="594"/>
      <c r="EH95" s="594"/>
      <c r="EI95" s="594"/>
      <c r="EJ95" s="594"/>
      <c r="EK95" s="594"/>
      <c r="EL95" s="594"/>
      <c r="EM95" s="594"/>
      <c r="EN95" s="594"/>
      <c r="EO95" s="594"/>
      <c r="EP95" s="594"/>
      <c r="EQ95" s="594"/>
      <c r="ER95" s="594"/>
      <c r="ES95" s="594"/>
      <c r="ET95" s="594"/>
      <c r="EU95" s="594"/>
      <c r="EV95" s="594"/>
      <c r="EW95" s="594"/>
      <c r="EX95" s="594"/>
      <c r="EY95" s="594"/>
      <c r="EZ95" s="594"/>
      <c r="FA95" s="594"/>
      <c r="FB95" s="594"/>
      <c r="FC95" s="594"/>
      <c r="FD95" s="595"/>
      <c r="FE95" s="33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1"/>
      <c r="FV95" s="31"/>
      <c r="FW95" s="31"/>
    </row>
    <row r="96" spans="1:179" ht="6" customHeight="1" thickBot="1" x14ac:dyDescent="0.2">
      <c r="C96" s="541"/>
      <c r="D96" s="541"/>
      <c r="E96" s="541"/>
      <c r="F96" s="541"/>
      <c r="G96" s="541"/>
      <c r="H96" s="541"/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  <c r="AB96" s="541"/>
      <c r="AC96" s="541"/>
      <c r="AD96" s="541"/>
      <c r="AE96" s="541"/>
      <c r="AF96" s="542"/>
      <c r="AG96" s="545"/>
      <c r="AH96" s="546"/>
      <c r="AI96" s="546"/>
      <c r="AJ96" s="546"/>
      <c r="AK96" s="546"/>
      <c r="AL96" s="546"/>
      <c r="AM96" s="546"/>
      <c r="AN96" s="546"/>
      <c r="AO96" s="546"/>
      <c r="AP96" s="546"/>
      <c r="AQ96" s="546"/>
      <c r="AR96" s="546"/>
      <c r="AS96" s="546"/>
      <c r="AT96" s="546"/>
      <c r="AU96" s="546"/>
      <c r="AV96" s="546"/>
      <c r="AW96" s="546"/>
      <c r="AX96" s="546"/>
      <c r="AY96" s="546"/>
      <c r="AZ96" s="546"/>
      <c r="BA96" s="546"/>
      <c r="BB96" s="546"/>
      <c r="BC96" s="546"/>
      <c r="BD96" s="546"/>
      <c r="BE96" s="546"/>
      <c r="BF96" s="546"/>
      <c r="BG96" s="546"/>
      <c r="BH96" s="546"/>
      <c r="BI96" s="546"/>
      <c r="BJ96" s="546"/>
      <c r="BK96" s="546"/>
      <c r="BL96" s="546"/>
      <c r="BM96" s="546"/>
      <c r="BN96" s="546"/>
      <c r="BO96" s="546"/>
      <c r="BP96" s="546"/>
      <c r="BQ96" s="513"/>
      <c r="BR96" s="513"/>
      <c r="BS96" s="513"/>
      <c r="BT96" s="513"/>
      <c r="BU96" s="513"/>
      <c r="BV96" s="513"/>
      <c r="BW96" s="513"/>
      <c r="BX96" s="513"/>
      <c r="BY96" s="546"/>
      <c r="BZ96" s="546"/>
      <c r="CA96" s="546"/>
      <c r="CB96" s="546"/>
      <c r="CC96" s="546"/>
      <c r="CD96" s="546"/>
      <c r="CE96" s="546"/>
      <c r="CF96" s="546"/>
      <c r="CG96" s="546"/>
      <c r="CH96" s="546"/>
      <c r="CI96" s="546"/>
      <c r="CJ96" s="546"/>
      <c r="CK96" s="546"/>
      <c r="CL96" s="546"/>
      <c r="CM96" s="546"/>
      <c r="CN96" s="546"/>
      <c r="CO96" s="546"/>
      <c r="CP96" s="546"/>
      <c r="CQ96" s="546"/>
      <c r="CR96" s="546"/>
      <c r="CS96" s="546"/>
      <c r="CT96" s="546"/>
      <c r="CU96" s="546"/>
      <c r="CV96" s="546"/>
      <c r="CW96" s="546"/>
      <c r="CX96" s="546"/>
      <c r="CY96" s="546"/>
      <c r="CZ96" s="591"/>
      <c r="DA96" s="515"/>
      <c r="DB96" s="513"/>
      <c r="DC96" s="513"/>
      <c r="DD96" s="513"/>
      <c r="DE96" s="513"/>
      <c r="DF96" s="513"/>
      <c r="DG96" s="513"/>
      <c r="DH96" s="513"/>
      <c r="DI96" s="513"/>
      <c r="DJ96" s="513"/>
      <c r="DK96" s="513"/>
      <c r="DL96" s="513"/>
      <c r="DM96" s="513"/>
      <c r="DN96" s="513"/>
      <c r="DO96" s="513"/>
      <c r="DP96" s="513"/>
      <c r="DQ96" s="513"/>
      <c r="DR96" s="513"/>
      <c r="DS96" s="513"/>
      <c r="DT96" s="583"/>
      <c r="DU96" s="596"/>
      <c r="DV96" s="597"/>
      <c r="DW96" s="597"/>
      <c r="DX96" s="597"/>
      <c r="DY96" s="597"/>
      <c r="DZ96" s="597"/>
      <c r="EA96" s="597"/>
      <c r="EB96" s="597"/>
      <c r="EC96" s="597"/>
      <c r="ED96" s="597"/>
      <c r="EE96" s="597"/>
      <c r="EF96" s="597"/>
      <c r="EG96" s="597"/>
      <c r="EH96" s="597"/>
      <c r="EI96" s="597"/>
      <c r="EJ96" s="597"/>
      <c r="EK96" s="597"/>
      <c r="EL96" s="597"/>
      <c r="EM96" s="597"/>
      <c r="EN96" s="597"/>
      <c r="EO96" s="597"/>
      <c r="EP96" s="597"/>
      <c r="EQ96" s="597"/>
      <c r="ER96" s="597"/>
      <c r="ES96" s="597"/>
      <c r="ET96" s="597"/>
      <c r="EU96" s="597"/>
      <c r="EV96" s="597"/>
      <c r="EW96" s="597"/>
      <c r="EX96" s="597"/>
      <c r="EY96" s="597"/>
      <c r="EZ96" s="597"/>
      <c r="FA96" s="597"/>
      <c r="FB96" s="597"/>
      <c r="FC96" s="597"/>
      <c r="FD96" s="598"/>
      <c r="FE96" s="33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1"/>
      <c r="FV96" s="31"/>
      <c r="FW96" s="31"/>
    </row>
    <row r="97" spans="1:194" ht="6" customHeight="1" x14ac:dyDescent="0.15">
      <c r="C97" s="547" t="s">
        <v>78</v>
      </c>
      <c r="D97" s="547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8"/>
      <c r="AG97" s="300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6" t="s">
        <v>79</v>
      </c>
      <c r="BJ97" s="306"/>
      <c r="BK97" s="306"/>
      <c r="BL97" s="306"/>
      <c r="BM97" s="306"/>
      <c r="BN97" s="306"/>
      <c r="BO97" s="306"/>
      <c r="BP97" s="307"/>
      <c r="BQ97" s="508"/>
      <c r="BR97" s="508"/>
      <c r="BS97" s="508"/>
      <c r="BT97" s="508"/>
      <c r="BU97" s="508"/>
      <c r="BV97" s="508"/>
      <c r="BW97" s="508"/>
      <c r="BX97" s="508"/>
      <c r="BY97" s="312" t="s">
        <v>80</v>
      </c>
      <c r="BZ97" s="313"/>
      <c r="CA97" s="313"/>
      <c r="CB97" s="313"/>
      <c r="CC97" s="319"/>
      <c r="CD97" s="319"/>
      <c r="CE97" s="319"/>
      <c r="CF97" s="319"/>
      <c r="CG97" s="319"/>
      <c r="CH97" s="319"/>
      <c r="CI97" s="319"/>
      <c r="CJ97" s="319"/>
      <c r="CK97" s="319"/>
      <c r="CL97" s="319"/>
      <c r="CM97" s="319"/>
      <c r="CN97" s="319"/>
      <c r="CO97" s="319"/>
      <c r="CP97" s="319"/>
      <c r="CQ97" s="319"/>
      <c r="CR97" s="319"/>
      <c r="CS97" s="319"/>
      <c r="CT97" s="319"/>
      <c r="CU97" s="319"/>
      <c r="CV97" s="319"/>
      <c r="CW97" s="319"/>
      <c r="CX97" s="319"/>
      <c r="CY97" s="319"/>
      <c r="CZ97" s="320"/>
      <c r="DA97" s="581"/>
      <c r="DB97" s="508"/>
      <c r="DC97" s="508"/>
      <c r="DD97" s="508"/>
      <c r="DE97" s="508"/>
      <c r="DF97" s="508"/>
      <c r="DG97" s="508"/>
      <c r="DH97" s="508"/>
      <c r="DI97" s="508"/>
      <c r="DJ97" s="508"/>
      <c r="DK97" s="664"/>
      <c r="DL97" s="664"/>
      <c r="DM97" s="664"/>
      <c r="DN97" s="664"/>
      <c r="DO97" s="664"/>
      <c r="DP97" s="664"/>
      <c r="DQ97" s="664"/>
      <c r="DR97" s="664"/>
      <c r="DS97" s="664"/>
      <c r="DT97" s="664"/>
      <c r="DU97" s="607" t="str">
        <f>IF(CC97="","",ROUNDDOWN(IF(DK97="",CC97*DA97,CC97*DK97),0))</f>
        <v/>
      </c>
      <c r="DV97" s="585"/>
      <c r="DW97" s="585"/>
      <c r="DX97" s="585"/>
      <c r="DY97" s="585"/>
      <c r="DZ97" s="585"/>
      <c r="EA97" s="585"/>
      <c r="EB97" s="585"/>
      <c r="EC97" s="585"/>
      <c r="ED97" s="585"/>
      <c r="EE97" s="585"/>
      <c r="EF97" s="585"/>
      <c r="EG97" s="585"/>
      <c r="EH97" s="585"/>
      <c r="EI97" s="585"/>
      <c r="EJ97" s="585"/>
      <c r="EK97" s="585"/>
      <c r="EL97" s="585"/>
      <c r="EM97" s="585"/>
      <c r="EN97" s="585"/>
      <c r="EO97" s="585"/>
      <c r="EP97" s="585"/>
      <c r="EQ97" s="585"/>
      <c r="ER97" s="585"/>
      <c r="ES97" s="585"/>
      <c r="ET97" s="585"/>
      <c r="EU97" s="585"/>
      <c r="EV97" s="585"/>
      <c r="EW97" s="585"/>
      <c r="EX97" s="585"/>
      <c r="EY97" s="585"/>
      <c r="EZ97" s="585"/>
      <c r="FA97" s="585"/>
      <c r="FB97" s="585"/>
      <c r="FC97" s="585"/>
      <c r="FD97" s="608"/>
      <c r="FE97" s="33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1"/>
      <c r="FV97" s="31"/>
      <c r="FW97" s="31"/>
    </row>
    <row r="98" spans="1:194" ht="6" customHeight="1" x14ac:dyDescent="0.15"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183"/>
      <c r="AG98" s="302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8"/>
      <c r="BJ98" s="308"/>
      <c r="BK98" s="308"/>
      <c r="BL98" s="308"/>
      <c r="BM98" s="308"/>
      <c r="BN98" s="308"/>
      <c r="BO98" s="308"/>
      <c r="BP98" s="309"/>
      <c r="BQ98" s="510"/>
      <c r="BR98" s="510"/>
      <c r="BS98" s="510"/>
      <c r="BT98" s="510"/>
      <c r="BU98" s="510"/>
      <c r="BV98" s="510"/>
      <c r="BW98" s="510"/>
      <c r="BX98" s="510"/>
      <c r="BY98" s="314"/>
      <c r="BZ98" s="315"/>
      <c r="CA98" s="315"/>
      <c r="CB98" s="315"/>
      <c r="CC98" s="321"/>
      <c r="CD98" s="321"/>
      <c r="CE98" s="321"/>
      <c r="CF98" s="321"/>
      <c r="CG98" s="321"/>
      <c r="CH98" s="321"/>
      <c r="CI98" s="321"/>
      <c r="CJ98" s="321"/>
      <c r="CK98" s="321"/>
      <c r="CL98" s="321"/>
      <c r="CM98" s="321"/>
      <c r="CN98" s="321"/>
      <c r="CO98" s="321"/>
      <c r="CP98" s="321"/>
      <c r="CQ98" s="321"/>
      <c r="CR98" s="321"/>
      <c r="CS98" s="321"/>
      <c r="CT98" s="321"/>
      <c r="CU98" s="321"/>
      <c r="CV98" s="321"/>
      <c r="CW98" s="321"/>
      <c r="CX98" s="321"/>
      <c r="CY98" s="321"/>
      <c r="CZ98" s="322"/>
      <c r="DA98" s="582"/>
      <c r="DB98" s="510"/>
      <c r="DC98" s="510"/>
      <c r="DD98" s="510"/>
      <c r="DE98" s="510"/>
      <c r="DF98" s="510"/>
      <c r="DG98" s="510"/>
      <c r="DH98" s="510"/>
      <c r="DI98" s="510"/>
      <c r="DJ98" s="510"/>
      <c r="DK98" s="665"/>
      <c r="DL98" s="665"/>
      <c r="DM98" s="665"/>
      <c r="DN98" s="665"/>
      <c r="DO98" s="665"/>
      <c r="DP98" s="665"/>
      <c r="DQ98" s="665"/>
      <c r="DR98" s="665"/>
      <c r="DS98" s="665"/>
      <c r="DT98" s="665"/>
      <c r="DU98" s="609"/>
      <c r="DV98" s="610"/>
      <c r="DW98" s="610"/>
      <c r="DX98" s="610"/>
      <c r="DY98" s="610"/>
      <c r="DZ98" s="610"/>
      <c r="EA98" s="610"/>
      <c r="EB98" s="610"/>
      <c r="EC98" s="610"/>
      <c r="ED98" s="610"/>
      <c r="EE98" s="610"/>
      <c r="EF98" s="610"/>
      <c r="EG98" s="610"/>
      <c r="EH98" s="610"/>
      <c r="EI98" s="610"/>
      <c r="EJ98" s="610"/>
      <c r="EK98" s="610"/>
      <c r="EL98" s="610"/>
      <c r="EM98" s="610"/>
      <c r="EN98" s="610"/>
      <c r="EO98" s="610"/>
      <c r="EP98" s="610"/>
      <c r="EQ98" s="610"/>
      <c r="ER98" s="610"/>
      <c r="ES98" s="610"/>
      <c r="ET98" s="610"/>
      <c r="EU98" s="610"/>
      <c r="EV98" s="610"/>
      <c r="EW98" s="610"/>
      <c r="EX98" s="610"/>
      <c r="EY98" s="610"/>
      <c r="EZ98" s="610"/>
      <c r="FA98" s="610"/>
      <c r="FB98" s="610"/>
      <c r="FC98" s="610"/>
      <c r="FD98" s="611"/>
      <c r="FE98" s="14"/>
      <c r="FF98" s="98" t="s">
        <v>81</v>
      </c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100"/>
      <c r="FU98" s="31"/>
      <c r="FV98" s="31"/>
      <c r="FW98" s="31"/>
    </row>
    <row r="99" spans="1:194" ht="6" customHeight="1" x14ac:dyDescent="0.15"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183"/>
      <c r="AG99" s="302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8"/>
      <c r="BJ99" s="308"/>
      <c r="BK99" s="308"/>
      <c r="BL99" s="308"/>
      <c r="BM99" s="308"/>
      <c r="BN99" s="308"/>
      <c r="BO99" s="308"/>
      <c r="BP99" s="309"/>
      <c r="BQ99" s="558"/>
      <c r="BR99" s="558"/>
      <c r="BS99" s="558"/>
      <c r="BT99" s="558"/>
      <c r="BU99" s="558"/>
      <c r="BV99" s="558"/>
      <c r="BW99" s="558"/>
      <c r="BX99" s="558"/>
      <c r="BY99" s="312"/>
      <c r="BZ99" s="313"/>
      <c r="CA99" s="313"/>
      <c r="CB99" s="313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20"/>
      <c r="DA99" s="581"/>
      <c r="DB99" s="508"/>
      <c r="DC99" s="508"/>
      <c r="DD99" s="508"/>
      <c r="DE99" s="508"/>
      <c r="DF99" s="508"/>
      <c r="DG99" s="508"/>
      <c r="DH99" s="508"/>
      <c r="DI99" s="508"/>
      <c r="DJ99" s="508"/>
      <c r="DK99" s="508"/>
      <c r="DL99" s="508"/>
      <c r="DM99" s="508"/>
      <c r="DN99" s="508"/>
      <c r="DO99" s="508"/>
      <c r="DP99" s="508"/>
      <c r="DQ99" s="508"/>
      <c r="DR99" s="508"/>
      <c r="DS99" s="508"/>
      <c r="DT99" s="509"/>
      <c r="DU99" s="612">
        <f>ROUNDDOWN(IF(DK99="",CC99*DA99,CC99*DK99),0)</f>
        <v>0</v>
      </c>
      <c r="DV99" s="613"/>
      <c r="DW99" s="613"/>
      <c r="DX99" s="613"/>
      <c r="DY99" s="613"/>
      <c r="DZ99" s="613"/>
      <c r="EA99" s="613"/>
      <c r="EB99" s="613"/>
      <c r="EC99" s="613"/>
      <c r="ED99" s="613"/>
      <c r="EE99" s="613"/>
      <c r="EF99" s="613"/>
      <c r="EG99" s="613"/>
      <c r="EH99" s="613"/>
      <c r="EI99" s="613"/>
      <c r="EJ99" s="613"/>
      <c r="EK99" s="613"/>
      <c r="EL99" s="613"/>
      <c r="EM99" s="613"/>
      <c r="EN99" s="613"/>
      <c r="EO99" s="613"/>
      <c r="EP99" s="613"/>
      <c r="EQ99" s="613"/>
      <c r="ER99" s="613"/>
      <c r="ES99" s="613"/>
      <c r="ET99" s="613"/>
      <c r="EU99" s="613"/>
      <c r="EV99" s="613"/>
      <c r="EW99" s="613"/>
      <c r="EX99" s="613"/>
      <c r="EY99" s="613"/>
      <c r="EZ99" s="613"/>
      <c r="FA99" s="613"/>
      <c r="FB99" s="613"/>
      <c r="FC99" s="613"/>
      <c r="FD99" s="614"/>
      <c r="FE99" s="14"/>
      <c r="FF99" s="101"/>
      <c r="FG99" s="102"/>
      <c r="FH99" s="102"/>
      <c r="FI99" s="102"/>
      <c r="FJ99" s="102"/>
      <c r="FK99" s="102"/>
      <c r="FL99" s="102"/>
      <c r="FM99" s="102"/>
      <c r="FN99" s="102"/>
      <c r="FO99" s="102"/>
      <c r="FP99" s="102"/>
      <c r="FQ99" s="102"/>
      <c r="FR99" s="102"/>
      <c r="FS99" s="103"/>
      <c r="FU99" s="31"/>
      <c r="FV99" s="31"/>
      <c r="FW99" s="31"/>
    </row>
    <row r="100" spans="1:194" ht="6" customHeight="1" thickBot="1" x14ac:dyDescent="0.2"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183"/>
      <c r="AG100" s="302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8"/>
      <c r="BJ100" s="308"/>
      <c r="BK100" s="308"/>
      <c r="BL100" s="308"/>
      <c r="BM100" s="308"/>
      <c r="BN100" s="308"/>
      <c r="BO100" s="308"/>
      <c r="BP100" s="309"/>
      <c r="BQ100" s="559"/>
      <c r="BR100" s="559"/>
      <c r="BS100" s="559"/>
      <c r="BT100" s="559"/>
      <c r="BU100" s="559"/>
      <c r="BV100" s="559"/>
      <c r="BW100" s="559"/>
      <c r="BX100" s="559"/>
      <c r="BY100" s="692"/>
      <c r="BZ100" s="693"/>
      <c r="CA100" s="693"/>
      <c r="CB100" s="693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90"/>
      <c r="CX100" s="690"/>
      <c r="CY100" s="690"/>
      <c r="CZ100" s="691"/>
      <c r="DA100" s="582"/>
      <c r="DB100" s="510"/>
      <c r="DC100" s="510"/>
      <c r="DD100" s="510"/>
      <c r="DE100" s="510"/>
      <c r="DF100" s="510"/>
      <c r="DG100" s="510"/>
      <c r="DH100" s="510"/>
      <c r="DI100" s="510"/>
      <c r="DJ100" s="510"/>
      <c r="DK100" s="510"/>
      <c r="DL100" s="510"/>
      <c r="DM100" s="510"/>
      <c r="DN100" s="510"/>
      <c r="DO100" s="510"/>
      <c r="DP100" s="510"/>
      <c r="DQ100" s="510"/>
      <c r="DR100" s="510"/>
      <c r="DS100" s="510"/>
      <c r="DT100" s="511"/>
      <c r="DU100" s="609"/>
      <c r="DV100" s="610"/>
      <c r="DW100" s="610"/>
      <c r="DX100" s="610"/>
      <c r="DY100" s="610"/>
      <c r="DZ100" s="610"/>
      <c r="EA100" s="610"/>
      <c r="EB100" s="610"/>
      <c r="EC100" s="610"/>
      <c r="ED100" s="610"/>
      <c r="EE100" s="610"/>
      <c r="EF100" s="610"/>
      <c r="EG100" s="610"/>
      <c r="EH100" s="610"/>
      <c r="EI100" s="610"/>
      <c r="EJ100" s="610"/>
      <c r="EK100" s="610"/>
      <c r="EL100" s="610"/>
      <c r="EM100" s="610"/>
      <c r="EN100" s="610"/>
      <c r="EO100" s="610"/>
      <c r="EP100" s="610"/>
      <c r="EQ100" s="610"/>
      <c r="ER100" s="610"/>
      <c r="ES100" s="610"/>
      <c r="ET100" s="610"/>
      <c r="EU100" s="610"/>
      <c r="EV100" s="610"/>
      <c r="EW100" s="610"/>
      <c r="EX100" s="610"/>
      <c r="EY100" s="610"/>
      <c r="EZ100" s="610"/>
      <c r="FA100" s="610"/>
      <c r="FB100" s="610"/>
      <c r="FC100" s="610"/>
      <c r="FD100" s="611"/>
      <c r="FE100" s="14"/>
      <c r="FF100" s="84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90" t="s">
        <v>37</v>
      </c>
      <c r="FT100" s="91"/>
      <c r="FU100" s="31"/>
      <c r="FV100" s="31"/>
      <c r="FW100" s="31"/>
    </row>
    <row r="101" spans="1:194" ht="6" customHeight="1" x14ac:dyDescent="0.15">
      <c r="C101" s="548" t="s">
        <v>82</v>
      </c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394"/>
      <c r="O101" s="394"/>
      <c r="P101" s="394"/>
      <c r="Q101" s="394"/>
      <c r="R101" s="394"/>
      <c r="S101" s="394"/>
      <c r="T101" s="394"/>
      <c r="U101" s="394"/>
      <c r="V101" s="394"/>
      <c r="W101" s="394"/>
      <c r="X101" s="394"/>
      <c r="Y101" s="394"/>
      <c r="Z101" s="394"/>
      <c r="AA101" s="394"/>
      <c r="AB101" s="394"/>
      <c r="AC101" s="394"/>
      <c r="AD101" s="394"/>
      <c r="AE101" s="394"/>
      <c r="AF101" s="550"/>
      <c r="AG101" s="529"/>
      <c r="AH101" s="530"/>
      <c r="AI101" s="530"/>
      <c r="AJ101" s="530"/>
      <c r="AK101" s="530"/>
      <c r="AL101" s="530"/>
      <c r="AM101" s="530"/>
      <c r="AN101" s="530"/>
      <c r="AO101" s="530"/>
      <c r="AP101" s="530"/>
      <c r="AQ101" s="530"/>
      <c r="AR101" s="530"/>
      <c r="AS101" s="530"/>
      <c r="AT101" s="530"/>
      <c r="AU101" s="530"/>
      <c r="AV101" s="530"/>
      <c r="AW101" s="530"/>
      <c r="AX101" s="530"/>
      <c r="AY101" s="530"/>
      <c r="AZ101" s="530"/>
      <c r="BA101" s="530"/>
      <c r="BB101" s="530"/>
      <c r="BC101" s="530"/>
      <c r="BD101" s="530"/>
      <c r="BE101" s="530"/>
      <c r="BF101" s="530"/>
      <c r="BG101" s="530"/>
      <c r="BH101" s="530"/>
      <c r="BI101" s="530"/>
      <c r="BJ101" s="530"/>
      <c r="BK101" s="530"/>
      <c r="BL101" s="530"/>
      <c r="BM101" s="530"/>
      <c r="BN101" s="530"/>
      <c r="BO101" s="530"/>
      <c r="BP101" s="531"/>
      <c r="BQ101" s="535"/>
      <c r="BR101" s="530"/>
      <c r="BS101" s="530"/>
      <c r="BT101" s="530"/>
      <c r="BU101" s="530"/>
      <c r="BV101" s="530"/>
      <c r="BW101" s="530"/>
      <c r="BX101" s="531"/>
      <c r="BY101" s="535"/>
      <c r="BZ101" s="530"/>
      <c r="CA101" s="530"/>
      <c r="CB101" s="530"/>
      <c r="CC101" s="530"/>
      <c r="CD101" s="530"/>
      <c r="CE101" s="530"/>
      <c r="CF101" s="530"/>
      <c r="CG101" s="530"/>
      <c r="CH101" s="530"/>
      <c r="CI101" s="530"/>
      <c r="CJ101" s="530"/>
      <c r="CK101" s="530"/>
      <c r="CL101" s="530"/>
      <c r="CM101" s="530"/>
      <c r="CN101" s="530"/>
      <c r="CO101" s="530"/>
      <c r="CP101" s="530"/>
      <c r="CQ101" s="530"/>
      <c r="CR101" s="530"/>
      <c r="CS101" s="530"/>
      <c r="CT101" s="530"/>
      <c r="CU101" s="530"/>
      <c r="CV101" s="530"/>
      <c r="CW101" s="530"/>
      <c r="CX101" s="530"/>
      <c r="CY101" s="530"/>
      <c r="CZ101" s="536"/>
      <c r="DA101" s="529"/>
      <c r="DB101" s="530"/>
      <c r="DC101" s="530"/>
      <c r="DD101" s="530"/>
      <c r="DE101" s="530"/>
      <c r="DF101" s="530"/>
      <c r="DG101" s="530"/>
      <c r="DH101" s="530"/>
      <c r="DI101" s="530"/>
      <c r="DJ101" s="531"/>
      <c r="DK101" s="535"/>
      <c r="DL101" s="530"/>
      <c r="DM101" s="530"/>
      <c r="DN101" s="530"/>
      <c r="DO101" s="530"/>
      <c r="DP101" s="530"/>
      <c r="DQ101" s="530"/>
      <c r="DR101" s="530"/>
      <c r="DS101" s="530"/>
      <c r="DT101" s="536"/>
      <c r="DU101" s="516">
        <f ca="1">SUM(DU95:FD98)</f>
        <v>0</v>
      </c>
      <c r="DV101" s="517"/>
      <c r="DW101" s="517"/>
      <c r="DX101" s="517"/>
      <c r="DY101" s="517"/>
      <c r="DZ101" s="517"/>
      <c r="EA101" s="517"/>
      <c r="EB101" s="517"/>
      <c r="EC101" s="517"/>
      <c r="ED101" s="517"/>
      <c r="EE101" s="517"/>
      <c r="EF101" s="517"/>
      <c r="EG101" s="517"/>
      <c r="EH101" s="517"/>
      <c r="EI101" s="517"/>
      <c r="EJ101" s="517"/>
      <c r="EK101" s="517"/>
      <c r="EL101" s="517"/>
      <c r="EM101" s="517"/>
      <c r="EN101" s="517"/>
      <c r="EO101" s="517"/>
      <c r="EP101" s="517"/>
      <c r="EQ101" s="517"/>
      <c r="ER101" s="517"/>
      <c r="ES101" s="517"/>
      <c r="ET101" s="517"/>
      <c r="EU101" s="517"/>
      <c r="EV101" s="517"/>
      <c r="EW101" s="517"/>
      <c r="EX101" s="517"/>
      <c r="EY101" s="517"/>
      <c r="EZ101" s="517"/>
      <c r="FA101" s="517"/>
      <c r="FB101" s="517"/>
      <c r="FC101" s="517"/>
      <c r="FD101" s="518"/>
      <c r="FE101" s="6"/>
      <c r="FF101" s="86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92"/>
      <c r="FT101" s="93"/>
      <c r="FU101" s="31"/>
      <c r="FV101" s="31"/>
      <c r="FW101" s="31"/>
    </row>
    <row r="102" spans="1:194" ht="6" customHeight="1" x14ac:dyDescent="0.15">
      <c r="C102" s="551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520"/>
      <c r="AG102" s="532"/>
      <c r="AH102" s="533"/>
      <c r="AI102" s="533"/>
      <c r="AJ102" s="533"/>
      <c r="AK102" s="533"/>
      <c r="AL102" s="533"/>
      <c r="AM102" s="533"/>
      <c r="AN102" s="533"/>
      <c r="AO102" s="533"/>
      <c r="AP102" s="533"/>
      <c r="AQ102" s="533"/>
      <c r="AR102" s="533"/>
      <c r="AS102" s="533"/>
      <c r="AT102" s="533"/>
      <c r="AU102" s="533"/>
      <c r="AV102" s="533"/>
      <c r="AW102" s="533"/>
      <c r="AX102" s="533"/>
      <c r="AY102" s="533"/>
      <c r="AZ102" s="533"/>
      <c r="BA102" s="533"/>
      <c r="BB102" s="533"/>
      <c r="BC102" s="533"/>
      <c r="BD102" s="533"/>
      <c r="BE102" s="533"/>
      <c r="BF102" s="533"/>
      <c r="BG102" s="533"/>
      <c r="BH102" s="533"/>
      <c r="BI102" s="533"/>
      <c r="BJ102" s="533"/>
      <c r="BK102" s="533"/>
      <c r="BL102" s="533"/>
      <c r="BM102" s="533"/>
      <c r="BN102" s="533"/>
      <c r="BO102" s="533"/>
      <c r="BP102" s="534"/>
      <c r="BQ102" s="537"/>
      <c r="BR102" s="533"/>
      <c r="BS102" s="533"/>
      <c r="BT102" s="533"/>
      <c r="BU102" s="533"/>
      <c r="BV102" s="533"/>
      <c r="BW102" s="533"/>
      <c r="BX102" s="534"/>
      <c r="BY102" s="537"/>
      <c r="BZ102" s="533"/>
      <c r="CA102" s="533"/>
      <c r="CB102" s="533"/>
      <c r="CC102" s="533"/>
      <c r="CD102" s="533"/>
      <c r="CE102" s="533"/>
      <c r="CF102" s="533"/>
      <c r="CG102" s="533"/>
      <c r="CH102" s="533"/>
      <c r="CI102" s="533"/>
      <c r="CJ102" s="533"/>
      <c r="CK102" s="533"/>
      <c r="CL102" s="533"/>
      <c r="CM102" s="533"/>
      <c r="CN102" s="533"/>
      <c r="CO102" s="533"/>
      <c r="CP102" s="533"/>
      <c r="CQ102" s="533"/>
      <c r="CR102" s="533"/>
      <c r="CS102" s="533"/>
      <c r="CT102" s="533"/>
      <c r="CU102" s="533"/>
      <c r="CV102" s="533"/>
      <c r="CW102" s="533"/>
      <c r="CX102" s="533"/>
      <c r="CY102" s="533"/>
      <c r="CZ102" s="538"/>
      <c r="DA102" s="532"/>
      <c r="DB102" s="533"/>
      <c r="DC102" s="533"/>
      <c r="DD102" s="533"/>
      <c r="DE102" s="533"/>
      <c r="DF102" s="533"/>
      <c r="DG102" s="533"/>
      <c r="DH102" s="533"/>
      <c r="DI102" s="533"/>
      <c r="DJ102" s="534"/>
      <c r="DK102" s="537"/>
      <c r="DL102" s="533"/>
      <c r="DM102" s="533"/>
      <c r="DN102" s="533"/>
      <c r="DO102" s="533"/>
      <c r="DP102" s="533"/>
      <c r="DQ102" s="533"/>
      <c r="DR102" s="533"/>
      <c r="DS102" s="533"/>
      <c r="DT102" s="538"/>
      <c r="DU102" s="519"/>
      <c r="DV102" s="396"/>
      <c r="DW102" s="396"/>
      <c r="DX102" s="396"/>
      <c r="DY102" s="396"/>
      <c r="DZ102" s="396"/>
      <c r="EA102" s="396"/>
      <c r="EB102" s="396"/>
      <c r="EC102" s="396"/>
      <c r="ED102" s="396"/>
      <c r="EE102" s="396"/>
      <c r="EF102" s="396"/>
      <c r="EG102" s="396"/>
      <c r="EH102" s="396"/>
      <c r="EI102" s="396"/>
      <c r="EJ102" s="396"/>
      <c r="EK102" s="396"/>
      <c r="EL102" s="396"/>
      <c r="EM102" s="396"/>
      <c r="EN102" s="396"/>
      <c r="EO102" s="396"/>
      <c r="EP102" s="396"/>
      <c r="EQ102" s="396"/>
      <c r="ER102" s="396"/>
      <c r="ES102" s="396"/>
      <c r="ET102" s="396"/>
      <c r="EU102" s="396"/>
      <c r="EV102" s="396"/>
      <c r="EW102" s="396"/>
      <c r="EX102" s="396"/>
      <c r="EY102" s="396"/>
      <c r="EZ102" s="396"/>
      <c r="FA102" s="396"/>
      <c r="FB102" s="396"/>
      <c r="FC102" s="396"/>
      <c r="FD102" s="520"/>
      <c r="FE102" s="6"/>
      <c r="FF102" s="86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92"/>
      <c r="FT102" s="93"/>
      <c r="FU102" s="31"/>
      <c r="FV102" s="31"/>
      <c r="FW102" s="31"/>
    </row>
    <row r="103" spans="1:194" ht="6" customHeight="1" x14ac:dyDescent="0.15">
      <c r="C103" s="551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520"/>
      <c r="AG103" s="529"/>
      <c r="AH103" s="530"/>
      <c r="AI103" s="530"/>
      <c r="AJ103" s="530"/>
      <c r="AK103" s="530"/>
      <c r="AL103" s="530"/>
      <c r="AM103" s="530"/>
      <c r="AN103" s="530"/>
      <c r="AO103" s="530"/>
      <c r="AP103" s="530"/>
      <c r="AQ103" s="530"/>
      <c r="AR103" s="530"/>
      <c r="AS103" s="530"/>
      <c r="AT103" s="530"/>
      <c r="AU103" s="530"/>
      <c r="AV103" s="530"/>
      <c r="AW103" s="530"/>
      <c r="AX103" s="530"/>
      <c r="AY103" s="530"/>
      <c r="AZ103" s="530"/>
      <c r="BA103" s="530"/>
      <c r="BB103" s="530"/>
      <c r="BC103" s="530"/>
      <c r="BD103" s="530"/>
      <c r="BE103" s="530"/>
      <c r="BF103" s="530"/>
      <c r="BG103" s="530"/>
      <c r="BH103" s="530"/>
      <c r="BI103" s="530"/>
      <c r="BJ103" s="530"/>
      <c r="BK103" s="530"/>
      <c r="BL103" s="530"/>
      <c r="BM103" s="530"/>
      <c r="BN103" s="530"/>
      <c r="BO103" s="530"/>
      <c r="BP103" s="531"/>
      <c r="BQ103" s="535"/>
      <c r="BR103" s="530"/>
      <c r="BS103" s="530"/>
      <c r="BT103" s="530"/>
      <c r="BU103" s="530"/>
      <c r="BV103" s="530"/>
      <c r="BW103" s="530"/>
      <c r="BX103" s="531"/>
      <c r="BY103" s="535"/>
      <c r="BZ103" s="530"/>
      <c r="CA103" s="530"/>
      <c r="CB103" s="530"/>
      <c r="CC103" s="530"/>
      <c r="CD103" s="530"/>
      <c r="CE103" s="530"/>
      <c r="CF103" s="530"/>
      <c r="CG103" s="530"/>
      <c r="CH103" s="530"/>
      <c r="CI103" s="530"/>
      <c r="CJ103" s="530"/>
      <c r="CK103" s="530"/>
      <c r="CL103" s="530"/>
      <c r="CM103" s="530"/>
      <c r="CN103" s="530"/>
      <c r="CO103" s="530"/>
      <c r="CP103" s="530"/>
      <c r="CQ103" s="530"/>
      <c r="CR103" s="530"/>
      <c r="CS103" s="530"/>
      <c r="CT103" s="530"/>
      <c r="CU103" s="530"/>
      <c r="CV103" s="530"/>
      <c r="CW103" s="530"/>
      <c r="CX103" s="530"/>
      <c r="CY103" s="530"/>
      <c r="CZ103" s="536"/>
      <c r="DA103" s="529"/>
      <c r="DB103" s="530"/>
      <c r="DC103" s="530"/>
      <c r="DD103" s="530"/>
      <c r="DE103" s="530"/>
      <c r="DF103" s="530"/>
      <c r="DG103" s="530"/>
      <c r="DH103" s="530"/>
      <c r="DI103" s="530"/>
      <c r="DJ103" s="531"/>
      <c r="DK103" s="535"/>
      <c r="DL103" s="530"/>
      <c r="DM103" s="530"/>
      <c r="DN103" s="530"/>
      <c r="DO103" s="530"/>
      <c r="DP103" s="530"/>
      <c r="DQ103" s="530"/>
      <c r="DR103" s="530"/>
      <c r="DS103" s="530"/>
      <c r="DT103" s="536"/>
      <c r="DU103" s="519"/>
      <c r="DV103" s="396"/>
      <c r="DW103" s="396"/>
      <c r="DX103" s="396"/>
      <c r="DY103" s="396"/>
      <c r="DZ103" s="396"/>
      <c r="EA103" s="396"/>
      <c r="EB103" s="396"/>
      <c r="EC103" s="396"/>
      <c r="ED103" s="396"/>
      <c r="EE103" s="396"/>
      <c r="EF103" s="396"/>
      <c r="EG103" s="396"/>
      <c r="EH103" s="396"/>
      <c r="EI103" s="396"/>
      <c r="EJ103" s="396"/>
      <c r="EK103" s="396"/>
      <c r="EL103" s="396"/>
      <c r="EM103" s="396"/>
      <c r="EN103" s="396"/>
      <c r="EO103" s="396"/>
      <c r="EP103" s="396"/>
      <c r="EQ103" s="396"/>
      <c r="ER103" s="396"/>
      <c r="ES103" s="396"/>
      <c r="ET103" s="396"/>
      <c r="EU103" s="396"/>
      <c r="EV103" s="396"/>
      <c r="EW103" s="396"/>
      <c r="EX103" s="396"/>
      <c r="EY103" s="396"/>
      <c r="EZ103" s="396"/>
      <c r="FA103" s="396"/>
      <c r="FB103" s="396"/>
      <c r="FC103" s="396"/>
      <c r="FD103" s="520"/>
      <c r="FE103" s="6"/>
      <c r="FF103" s="88"/>
      <c r="FG103" s="89"/>
      <c r="FH103" s="89"/>
      <c r="FI103" s="89"/>
      <c r="FJ103" s="89"/>
      <c r="FK103" s="89"/>
      <c r="FL103" s="89"/>
      <c r="FM103" s="89"/>
      <c r="FN103" s="89"/>
      <c r="FO103" s="89"/>
      <c r="FP103" s="89"/>
      <c r="FQ103" s="89"/>
      <c r="FR103" s="89"/>
      <c r="FS103" s="94"/>
      <c r="FT103" s="95"/>
      <c r="FU103" s="31"/>
      <c r="FV103" s="31"/>
      <c r="FW103" s="31"/>
    </row>
    <row r="104" spans="1:194" ht="6" customHeight="1" thickBot="1" x14ac:dyDescent="0.2">
      <c r="C104" s="552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553"/>
      <c r="AG104" s="554"/>
      <c r="AH104" s="555"/>
      <c r="AI104" s="555"/>
      <c r="AJ104" s="555"/>
      <c r="AK104" s="555"/>
      <c r="AL104" s="555"/>
      <c r="AM104" s="555"/>
      <c r="AN104" s="555"/>
      <c r="AO104" s="555"/>
      <c r="AP104" s="555"/>
      <c r="AQ104" s="555"/>
      <c r="AR104" s="555"/>
      <c r="AS104" s="555"/>
      <c r="AT104" s="555"/>
      <c r="AU104" s="555"/>
      <c r="AV104" s="555"/>
      <c r="AW104" s="555"/>
      <c r="AX104" s="555"/>
      <c r="AY104" s="555"/>
      <c r="AZ104" s="555"/>
      <c r="BA104" s="555"/>
      <c r="BB104" s="555"/>
      <c r="BC104" s="555"/>
      <c r="BD104" s="555"/>
      <c r="BE104" s="555"/>
      <c r="BF104" s="555"/>
      <c r="BG104" s="555"/>
      <c r="BH104" s="555"/>
      <c r="BI104" s="555"/>
      <c r="BJ104" s="555"/>
      <c r="BK104" s="555"/>
      <c r="BL104" s="555"/>
      <c r="BM104" s="555"/>
      <c r="BN104" s="555"/>
      <c r="BO104" s="555"/>
      <c r="BP104" s="556"/>
      <c r="BQ104" s="557"/>
      <c r="BR104" s="555"/>
      <c r="BS104" s="555"/>
      <c r="BT104" s="555"/>
      <c r="BU104" s="555"/>
      <c r="BV104" s="555"/>
      <c r="BW104" s="555"/>
      <c r="BX104" s="556"/>
      <c r="BY104" s="557"/>
      <c r="BZ104" s="555"/>
      <c r="CA104" s="555"/>
      <c r="CB104" s="555"/>
      <c r="CC104" s="555"/>
      <c r="CD104" s="555"/>
      <c r="CE104" s="555"/>
      <c r="CF104" s="555"/>
      <c r="CG104" s="555"/>
      <c r="CH104" s="555"/>
      <c r="CI104" s="555"/>
      <c r="CJ104" s="555"/>
      <c r="CK104" s="555"/>
      <c r="CL104" s="555"/>
      <c r="CM104" s="555"/>
      <c r="CN104" s="555"/>
      <c r="CO104" s="555"/>
      <c r="CP104" s="555"/>
      <c r="CQ104" s="555"/>
      <c r="CR104" s="555"/>
      <c r="CS104" s="555"/>
      <c r="CT104" s="555"/>
      <c r="CU104" s="555"/>
      <c r="CV104" s="555"/>
      <c r="CW104" s="555"/>
      <c r="CX104" s="555"/>
      <c r="CY104" s="555"/>
      <c r="CZ104" s="592"/>
      <c r="DA104" s="532"/>
      <c r="DB104" s="533"/>
      <c r="DC104" s="533"/>
      <c r="DD104" s="533"/>
      <c r="DE104" s="533"/>
      <c r="DF104" s="533"/>
      <c r="DG104" s="533"/>
      <c r="DH104" s="533"/>
      <c r="DI104" s="533"/>
      <c r="DJ104" s="534"/>
      <c r="DK104" s="537"/>
      <c r="DL104" s="533"/>
      <c r="DM104" s="533"/>
      <c r="DN104" s="533"/>
      <c r="DO104" s="533"/>
      <c r="DP104" s="533"/>
      <c r="DQ104" s="533"/>
      <c r="DR104" s="533"/>
      <c r="DS104" s="533"/>
      <c r="DT104" s="538"/>
      <c r="DU104" s="521"/>
      <c r="DV104" s="522"/>
      <c r="DW104" s="522"/>
      <c r="DX104" s="522"/>
      <c r="DY104" s="522"/>
      <c r="DZ104" s="522"/>
      <c r="EA104" s="522"/>
      <c r="EB104" s="522"/>
      <c r="EC104" s="522"/>
      <c r="ED104" s="522"/>
      <c r="EE104" s="522"/>
      <c r="EF104" s="522"/>
      <c r="EG104" s="522"/>
      <c r="EH104" s="522"/>
      <c r="EI104" s="522"/>
      <c r="EJ104" s="522"/>
      <c r="EK104" s="522"/>
      <c r="EL104" s="522"/>
      <c r="EM104" s="522"/>
      <c r="EN104" s="522"/>
      <c r="EO104" s="522"/>
      <c r="EP104" s="522"/>
      <c r="EQ104" s="522"/>
      <c r="ER104" s="522"/>
      <c r="ES104" s="522"/>
      <c r="ET104" s="522"/>
      <c r="EU104" s="522"/>
      <c r="EV104" s="522"/>
      <c r="EW104" s="522"/>
      <c r="EX104" s="522"/>
      <c r="EY104" s="522"/>
      <c r="EZ104" s="522"/>
      <c r="FA104" s="522"/>
      <c r="FB104" s="522"/>
      <c r="FC104" s="522"/>
      <c r="FD104" s="523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</row>
    <row r="105" spans="1:194" ht="6" customHeight="1" x14ac:dyDescent="0.15">
      <c r="C105" s="539" t="s">
        <v>83</v>
      </c>
      <c r="D105" s="539"/>
      <c r="E105" s="539"/>
      <c r="F105" s="539"/>
      <c r="G105" s="539"/>
      <c r="H105" s="539"/>
      <c r="I105" s="539"/>
      <c r="J105" s="539"/>
      <c r="K105" s="539"/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39"/>
      <c r="AF105" s="540"/>
      <c r="AG105" s="560"/>
      <c r="AH105" s="561"/>
      <c r="AI105" s="561"/>
      <c r="AJ105" s="561"/>
      <c r="AK105" s="561"/>
      <c r="AL105" s="561"/>
      <c r="AM105" s="561"/>
      <c r="AN105" s="561"/>
      <c r="AO105" s="561"/>
      <c r="AP105" s="561"/>
      <c r="AQ105" s="561"/>
      <c r="AR105" s="561"/>
      <c r="AS105" s="561"/>
      <c r="AT105" s="561"/>
      <c r="AU105" s="561"/>
      <c r="AV105" s="561"/>
      <c r="AW105" s="561"/>
      <c r="AX105" s="561"/>
      <c r="AY105" s="561"/>
      <c r="AZ105" s="561"/>
      <c r="BA105" s="561"/>
      <c r="BB105" s="561"/>
      <c r="BC105" s="561"/>
      <c r="BD105" s="561"/>
      <c r="BE105" s="561"/>
      <c r="BF105" s="561"/>
      <c r="BG105" s="561"/>
      <c r="BH105" s="561"/>
      <c r="BI105" s="561"/>
      <c r="BJ105" s="561"/>
      <c r="BK105" s="561"/>
      <c r="BL105" s="561"/>
      <c r="BM105" s="561"/>
      <c r="BN105" s="561"/>
      <c r="BO105" s="561"/>
      <c r="BP105" s="561"/>
      <c r="BQ105" s="512"/>
      <c r="BR105" s="512"/>
      <c r="BS105" s="512"/>
      <c r="BT105" s="512"/>
      <c r="BU105" s="512"/>
      <c r="BV105" s="512"/>
      <c r="BW105" s="512"/>
      <c r="BX105" s="512"/>
      <c r="BY105" s="603"/>
      <c r="BZ105" s="603"/>
      <c r="CA105" s="603"/>
      <c r="CB105" s="603"/>
      <c r="CC105" s="603"/>
      <c r="CD105" s="603"/>
      <c r="CE105" s="603"/>
      <c r="CF105" s="603"/>
      <c r="CG105" s="603"/>
      <c r="CH105" s="603"/>
      <c r="CI105" s="603"/>
      <c r="CJ105" s="603"/>
      <c r="CK105" s="603"/>
      <c r="CL105" s="603"/>
      <c r="CM105" s="603"/>
      <c r="CN105" s="603"/>
      <c r="CO105" s="603"/>
      <c r="CP105" s="603"/>
      <c r="CQ105" s="603"/>
      <c r="CR105" s="603"/>
      <c r="CS105" s="603"/>
      <c r="CT105" s="603"/>
      <c r="CU105" s="603"/>
      <c r="CV105" s="603"/>
      <c r="CW105" s="603"/>
      <c r="CX105" s="603"/>
      <c r="CY105" s="603"/>
      <c r="CZ105" s="604"/>
      <c r="DA105" s="599">
        <f>Q料率_拠出金!B2</f>
        <v>1.9999999552965164E-2</v>
      </c>
      <c r="DB105" s="600"/>
      <c r="DC105" s="600"/>
      <c r="DD105" s="600"/>
      <c r="DE105" s="600"/>
      <c r="DF105" s="600"/>
      <c r="DG105" s="600"/>
      <c r="DH105" s="600"/>
      <c r="DI105" s="600"/>
      <c r="DJ105" s="600"/>
      <c r="DK105" s="512"/>
      <c r="DL105" s="512"/>
      <c r="DM105" s="512"/>
      <c r="DN105" s="512"/>
      <c r="DO105" s="512"/>
      <c r="DP105" s="512"/>
      <c r="DQ105" s="512"/>
      <c r="DR105" s="512"/>
      <c r="DS105" s="512"/>
      <c r="DT105" s="535"/>
      <c r="DU105" s="584">
        <f>ROUNDDOWN(BY105*DA105,0)</f>
        <v>0</v>
      </c>
      <c r="DV105" s="585"/>
      <c r="DW105" s="585"/>
      <c r="DX105" s="585"/>
      <c r="DY105" s="585"/>
      <c r="DZ105" s="585"/>
      <c r="EA105" s="585"/>
      <c r="EB105" s="585"/>
      <c r="EC105" s="585"/>
      <c r="ED105" s="585"/>
      <c r="EE105" s="585"/>
      <c r="EF105" s="585"/>
      <c r="EG105" s="585"/>
      <c r="EH105" s="585"/>
      <c r="EI105" s="585"/>
      <c r="EJ105" s="585"/>
      <c r="EK105" s="585"/>
      <c r="EL105" s="585"/>
      <c r="EM105" s="585"/>
      <c r="EN105" s="585"/>
      <c r="EO105" s="585"/>
      <c r="EP105" s="585"/>
      <c r="EQ105" s="585"/>
      <c r="ER105" s="585"/>
      <c r="ES105" s="585"/>
      <c r="ET105" s="585"/>
      <c r="EU105" s="585"/>
      <c r="EV105" s="585"/>
      <c r="EW105" s="585"/>
      <c r="EX105" s="585"/>
      <c r="EY105" s="585"/>
      <c r="EZ105" s="585"/>
      <c r="FA105" s="585"/>
      <c r="FB105" s="585"/>
      <c r="FC105" s="585"/>
      <c r="FD105" s="586"/>
    </row>
    <row r="106" spans="1:194" ht="6" customHeight="1" thickBot="1" x14ac:dyDescent="0.2">
      <c r="A106" s="47"/>
      <c r="C106" s="541"/>
      <c r="D106" s="541"/>
      <c r="E106" s="541"/>
      <c r="F106" s="541"/>
      <c r="G106" s="541"/>
      <c r="H106" s="541"/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  <c r="W106" s="541"/>
      <c r="X106" s="541"/>
      <c r="Y106" s="541"/>
      <c r="Z106" s="541"/>
      <c r="AA106" s="541"/>
      <c r="AB106" s="541"/>
      <c r="AC106" s="541"/>
      <c r="AD106" s="541"/>
      <c r="AE106" s="541"/>
      <c r="AF106" s="542"/>
      <c r="AG106" s="562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563"/>
      <c r="BC106" s="563"/>
      <c r="BD106" s="563"/>
      <c r="BE106" s="563"/>
      <c r="BF106" s="563"/>
      <c r="BG106" s="563"/>
      <c r="BH106" s="563"/>
      <c r="BI106" s="563"/>
      <c r="BJ106" s="563"/>
      <c r="BK106" s="563"/>
      <c r="BL106" s="563"/>
      <c r="BM106" s="563"/>
      <c r="BN106" s="563"/>
      <c r="BO106" s="563"/>
      <c r="BP106" s="563"/>
      <c r="BQ106" s="513"/>
      <c r="BR106" s="513"/>
      <c r="BS106" s="513"/>
      <c r="BT106" s="513"/>
      <c r="BU106" s="513"/>
      <c r="BV106" s="513"/>
      <c r="BW106" s="513"/>
      <c r="BX106" s="513"/>
      <c r="BY106" s="605"/>
      <c r="BZ106" s="605"/>
      <c r="CA106" s="605"/>
      <c r="CB106" s="605"/>
      <c r="CC106" s="605"/>
      <c r="CD106" s="605"/>
      <c r="CE106" s="605"/>
      <c r="CF106" s="605"/>
      <c r="CG106" s="605"/>
      <c r="CH106" s="605"/>
      <c r="CI106" s="605"/>
      <c r="CJ106" s="605"/>
      <c r="CK106" s="605"/>
      <c r="CL106" s="605"/>
      <c r="CM106" s="605"/>
      <c r="CN106" s="605"/>
      <c r="CO106" s="605"/>
      <c r="CP106" s="605"/>
      <c r="CQ106" s="605"/>
      <c r="CR106" s="605"/>
      <c r="CS106" s="605"/>
      <c r="CT106" s="605"/>
      <c r="CU106" s="605"/>
      <c r="CV106" s="605"/>
      <c r="CW106" s="605"/>
      <c r="CX106" s="605"/>
      <c r="CY106" s="605"/>
      <c r="CZ106" s="606"/>
      <c r="DA106" s="601"/>
      <c r="DB106" s="602"/>
      <c r="DC106" s="602"/>
      <c r="DD106" s="602"/>
      <c r="DE106" s="602"/>
      <c r="DF106" s="602"/>
      <c r="DG106" s="602"/>
      <c r="DH106" s="602"/>
      <c r="DI106" s="602"/>
      <c r="DJ106" s="602"/>
      <c r="DK106" s="513"/>
      <c r="DL106" s="513"/>
      <c r="DM106" s="513"/>
      <c r="DN106" s="513"/>
      <c r="DO106" s="513"/>
      <c r="DP106" s="513"/>
      <c r="DQ106" s="513"/>
      <c r="DR106" s="513"/>
      <c r="DS106" s="513"/>
      <c r="DT106" s="583"/>
      <c r="DU106" s="587"/>
      <c r="DV106" s="588"/>
      <c r="DW106" s="588"/>
      <c r="DX106" s="588"/>
      <c r="DY106" s="588"/>
      <c r="DZ106" s="588"/>
      <c r="EA106" s="588"/>
      <c r="EB106" s="588"/>
      <c r="EC106" s="588"/>
      <c r="ED106" s="588"/>
      <c r="EE106" s="588"/>
      <c r="EF106" s="588"/>
      <c r="EG106" s="588"/>
      <c r="EH106" s="588"/>
      <c r="EI106" s="588"/>
      <c r="EJ106" s="588"/>
      <c r="EK106" s="588"/>
      <c r="EL106" s="588"/>
      <c r="EM106" s="588"/>
      <c r="EN106" s="588"/>
      <c r="EO106" s="588"/>
      <c r="EP106" s="588"/>
      <c r="EQ106" s="588"/>
      <c r="ER106" s="588"/>
      <c r="ES106" s="588"/>
      <c r="ET106" s="588"/>
      <c r="EU106" s="588"/>
      <c r="EV106" s="588"/>
      <c r="EW106" s="588"/>
      <c r="EX106" s="588"/>
      <c r="EY106" s="588"/>
      <c r="EZ106" s="588"/>
      <c r="FA106" s="588"/>
      <c r="FB106" s="588"/>
      <c r="FC106" s="588"/>
      <c r="FD106" s="589"/>
    </row>
    <row r="107" spans="1:194" ht="2.25" customHeight="1" x14ac:dyDescent="0.15"/>
    <row r="108" spans="1:194" ht="6" customHeight="1" x14ac:dyDescent="0.15">
      <c r="A108" s="387" t="s">
        <v>84</v>
      </c>
      <c r="B108" s="387"/>
      <c r="C108" s="135" t="s">
        <v>85</v>
      </c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388" t="s">
        <v>86</v>
      </c>
      <c r="W108" s="388"/>
      <c r="X108" s="388"/>
      <c r="Y108" s="388"/>
      <c r="Z108" s="388"/>
      <c r="AA108" s="388"/>
      <c r="AB108" s="388"/>
      <c r="AC108" s="388"/>
      <c r="AD108" s="388"/>
      <c r="AE108" s="387" t="s">
        <v>87</v>
      </c>
      <c r="AF108" s="387"/>
      <c r="AG108" s="387"/>
      <c r="AH108" s="387"/>
      <c r="AI108" s="387"/>
      <c r="AJ108" s="387"/>
      <c r="AK108" s="387"/>
      <c r="AL108" s="387"/>
      <c r="AM108" s="387"/>
      <c r="AN108" s="388" t="s">
        <v>88</v>
      </c>
      <c r="AO108" s="388"/>
      <c r="AP108" s="388"/>
      <c r="AQ108" s="388"/>
      <c r="AR108" s="388"/>
      <c r="AS108" s="388"/>
      <c r="AT108" s="388"/>
      <c r="AU108" s="388"/>
      <c r="AV108" s="388"/>
      <c r="AW108" s="388"/>
      <c r="AX108" s="16"/>
      <c r="AY108" s="387" t="s">
        <v>84</v>
      </c>
      <c r="AZ108" s="387"/>
      <c r="BA108" s="387"/>
      <c r="BB108" s="387"/>
      <c r="BC108" s="190" t="s">
        <v>85</v>
      </c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2"/>
      <c r="CD108" s="393" t="s">
        <v>86</v>
      </c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  <c r="CO108" s="400"/>
      <c r="CP108" s="387" t="s">
        <v>87</v>
      </c>
      <c r="CQ108" s="387"/>
      <c r="CR108" s="387"/>
      <c r="CS108" s="387"/>
      <c r="CT108" s="387"/>
      <c r="CU108" s="387"/>
      <c r="CV108" s="387"/>
      <c r="CW108" s="387"/>
      <c r="CX108" s="387"/>
      <c r="CY108" s="387"/>
      <c r="CZ108" s="388" t="s">
        <v>88</v>
      </c>
      <c r="DA108" s="388"/>
      <c r="DB108" s="388"/>
      <c r="DC108" s="388"/>
      <c r="DD108" s="388"/>
      <c r="DE108" s="388"/>
      <c r="DF108" s="388"/>
      <c r="DG108" s="388"/>
      <c r="DH108" s="388"/>
      <c r="DI108" s="388"/>
      <c r="DJ108" s="388"/>
      <c r="DK108" s="388"/>
      <c r="DL108" s="388"/>
      <c r="DM108" s="388"/>
      <c r="DN108" s="16"/>
      <c r="DO108" s="387" t="s">
        <v>84</v>
      </c>
      <c r="DP108" s="387"/>
      <c r="DQ108" s="387"/>
      <c r="DR108" s="387"/>
      <c r="DS108" s="387"/>
      <c r="DT108" s="387"/>
      <c r="DU108" s="190" t="s">
        <v>85</v>
      </c>
      <c r="DV108" s="191"/>
      <c r="DW108" s="191"/>
      <c r="DX108" s="191"/>
      <c r="DY108" s="191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1"/>
      <c r="ES108" s="191"/>
      <c r="ET108" s="192"/>
      <c r="EU108" s="393" t="s">
        <v>86</v>
      </c>
      <c r="EV108" s="394"/>
      <c r="EW108" s="394"/>
      <c r="EX108" s="394"/>
      <c r="EY108" s="394"/>
      <c r="EZ108" s="394"/>
      <c r="FA108" s="394"/>
      <c r="FB108" s="394"/>
      <c r="FC108" s="394"/>
      <c r="FD108" s="394"/>
      <c r="FE108" s="395"/>
      <c r="FF108" s="387" t="s">
        <v>87</v>
      </c>
      <c r="FG108" s="387"/>
      <c r="FH108" s="387"/>
      <c r="FI108" s="387"/>
      <c r="FJ108" s="387"/>
      <c r="FK108" s="387"/>
      <c r="FL108" s="388" t="s">
        <v>88</v>
      </c>
      <c r="FM108" s="388"/>
      <c r="FN108" s="388"/>
      <c r="FO108" s="388"/>
      <c r="FP108" s="388"/>
      <c r="FQ108" s="388"/>
      <c r="FR108" s="16"/>
      <c r="FS108" s="17"/>
      <c r="FT108" s="17"/>
      <c r="FU108" s="17"/>
      <c r="FV108" s="17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</row>
    <row r="109" spans="1:194" ht="6" customHeight="1" x14ac:dyDescent="0.15">
      <c r="A109" s="387"/>
      <c r="B109" s="387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7"/>
      <c r="AF109" s="387"/>
      <c r="AG109" s="387"/>
      <c r="AH109" s="387"/>
      <c r="AI109" s="387"/>
      <c r="AJ109" s="387"/>
      <c r="AK109" s="387"/>
      <c r="AL109" s="387"/>
      <c r="AM109" s="387"/>
      <c r="AN109" s="388"/>
      <c r="AO109" s="388"/>
      <c r="AP109" s="388"/>
      <c r="AQ109" s="388"/>
      <c r="AR109" s="388"/>
      <c r="AS109" s="388"/>
      <c r="AT109" s="388"/>
      <c r="AU109" s="388"/>
      <c r="AV109" s="388"/>
      <c r="AW109" s="388"/>
      <c r="AX109" s="16"/>
      <c r="AY109" s="387"/>
      <c r="AZ109" s="387"/>
      <c r="BA109" s="387"/>
      <c r="BB109" s="387"/>
      <c r="BC109" s="335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336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2"/>
      <c r="CP109" s="387"/>
      <c r="CQ109" s="387"/>
      <c r="CR109" s="387"/>
      <c r="CS109" s="387"/>
      <c r="CT109" s="387"/>
      <c r="CU109" s="387"/>
      <c r="CV109" s="387"/>
      <c r="CW109" s="387"/>
      <c r="CX109" s="387"/>
      <c r="CY109" s="387"/>
      <c r="CZ109" s="388"/>
      <c r="DA109" s="388"/>
      <c r="DB109" s="388"/>
      <c r="DC109" s="388"/>
      <c r="DD109" s="388"/>
      <c r="DE109" s="388"/>
      <c r="DF109" s="388"/>
      <c r="DG109" s="388"/>
      <c r="DH109" s="388"/>
      <c r="DI109" s="388"/>
      <c r="DJ109" s="388"/>
      <c r="DK109" s="388"/>
      <c r="DL109" s="388"/>
      <c r="DM109" s="388"/>
      <c r="DN109" s="16"/>
      <c r="DO109" s="387"/>
      <c r="DP109" s="387"/>
      <c r="DQ109" s="387"/>
      <c r="DR109" s="387"/>
      <c r="DS109" s="387"/>
      <c r="DT109" s="387"/>
      <c r="DU109" s="335"/>
      <c r="DV109" s="223"/>
      <c r="DW109" s="223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336"/>
      <c r="EU109" s="396"/>
      <c r="EV109" s="396"/>
      <c r="EW109" s="396"/>
      <c r="EX109" s="396"/>
      <c r="EY109" s="396"/>
      <c r="EZ109" s="396"/>
      <c r="FA109" s="396"/>
      <c r="FB109" s="396"/>
      <c r="FC109" s="396"/>
      <c r="FD109" s="396"/>
      <c r="FE109" s="397"/>
      <c r="FF109" s="387"/>
      <c r="FG109" s="387"/>
      <c r="FH109" s="387"/>
      <c r="FI109" s="387"/>
      <c r="FJ109" s="387"/>
      <c r="FK109" s="387"/>
      <c r="FL109" s="388"/>
      <c r="FM109" s="388"/>
      <c r="FN109" s="388"/>
      <c r="FO109" s="388"/>
      <c r="FP109" s="388"/>
      <c r="FQ109" s="388"/>
      <c r="FR109" s="16"/>
      <c r="FS109" s="17"/>
      <c r="FT109" s="17"/>
      <c r="FU109" s="17"/>
      <c r="FV109" s="17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</row>
    <row r="110" spans="1:194" ht="6" customHeight="1" x14ac:dyDescent="0.15">
      <c r="A110" s="387"/>
      <c r="B110" s="387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7" t="s">
        <v>89</v>
      </c>
      <c r="AF110" s="387"/>
      <c r="AG110" s="387"/>
      <c r="AH110" s="387"/>
      <c r="AI110" s="387" t="s">
        <v>90</v>
      </c>
      <c r="AJ110" s="387"/>
      <c r="AK110" s="387"/>
      <c r="AL110" s="387"/>
      <c r="AM110" s="387"/>
      <c r="AN110" s="388"/>
      <c r="AO110" s="388"/>
      <c r="AP110" s="388"/>
      <c r="AQ110" s="388"/>
      <c r="AR110" s="388"/>
      <c r="AS110" s="388"/>
      <c r="AT110" s="388"/>
      <c r="AU110" s="388"/>
      <c r="AV110" s="388"/>
      <c r="AW110" s="388"/>
      <c r="AX110" s="16"/>
      <c r="AY110" s="387"/>
      <c r="AZ110" s="387"/>
      <c r="BA110" s="387"/>
      <c r="BB110" s="387"/>
      <c r="BC110" s="335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336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2"/>
      <c r="CP110" s="387" t="s">
        <v>89</v>
      </c>
      <c r="CQ110" s="387"/>
      <c r="CR110" s="387"/>
      <c r="CS110" s="387"/>
      <c r="CT110" s="387"/>
      <c r="CU110" s="387" t="s">
        <v>90</v>
      </c>
      <c r="CV110" s="387"/>
      <c r="CW110" s="387"/>
      <c r="CX110" s="387"/>
      <c r="CY110" s="387"/>
      <c r="CZ110" s="388"/>
      <c r="DA110" s="388"/>
      <c r="DB110" s="388"/>
      <c r="DC110" s="388"/>
      <c r="DD110" s="388"/>
      <c r="DE110" s="388"/>
      <c r="DF110" s="388"/>
      <c r="DG110" s="388"/>
      <c r="DH110" s="388"/>
      <c r="DI110" s="388"/>
      <c r="DJ110" s="388"/>
      <c r="DK110" s="388"/>
      <c r="DL110" s="388"/>
      <c r="DM110" s="388"/>
      <c r="DN110" s="16"/>
      <c r="DO110" s="387"/>
      <c r="DP110" s="387"/>
      <c r="DQ110" s="387"/>
      <c r="DR110" s="387"/>
      <c r="DS110" s="387"/>
      <c r="DT110" s="387"/>
      <c r="DU110" s="335"/>
      <c r="DV110" s="223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336"/>
      <c r="EU110" s="396"/>
      <c r="EV110" s="396"/>
      <c r="EW110" s="396"/>
      <c r="EX110" s="396"/>
      <c r="EY110" s="396"/>
      <c r="EZ110" s="396"/>
      <c r="FA110" s="396"/>
      <c r="FB110" s="396"/>
      <c r="FC110" s="396"/>
      <c r="FD110" s="396"/>
      <c r="FE110" s="397"/>
      <c r="FF110" s="387" t="s">
        <v>89</v>
      </c>
      <c r="FG110" s="387"/>
      <c r="FH110" s="387"/>
      <c r="FI110" s="387" t="s">
        <v>90</v>
      </c>
      <c r="FJ110" s="387"/>
      <c r="FK110" s="387"/>
      <c r="FL110" s="388"/>
      <c r="FM110" s="388"/>
      <c r="FN110" s="388"/>
      <c r="FO110" s="388"/>
      <c r="FP110" s="388"/>
      <c r="FQ110" s="388"/>
      <c r="FR110" s="16"/>
      <c r="FS110" s="17"/>
      <c r="FT110" s="17"/>
      <c r="FU110" s="17"/>
      <c r="FV110" s="17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</row>
    <row r="111" spans="1:194" ht="6" customHeight="1" thickBot="1" x14ac:dyDescent="0.2">
      <c r="A111" s="387"/>
      <c r="B111" s="387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7"/>
      <c r="AF111" s="387"/>
      <c r="AG111" s="387"/>
      <c r="AH111" s="387"/>
      <c r="AI111" s="387"/>
      <c r="AJ111" s="387"/>
      <c r="AK111" s="387"/>
      <c r="AL111" s="387"/>
      <c r="AM111" s="387"/>
      <c r="AN111" s="389"/>
      <c r="AO111" s="389"/>
      <c r="AP111" s="389"/>
      <c r="AQ111" s="389"/>
      <c r="AR111" s="389"/>
      <c r="AS111" s="389"/>
      <c r="AT111" s="388"/>
      <c r="AU111" s="388"/>
      <c r="AV111" s="388"/>
      <c r="AW111" s="388"/>
      <c r="AX111" s="16"/>
      <c r="AY111" s="387"/>
      <c r="AZ111" s="387"/>
      <c r="BA111" s="387"/>
      <c r="BB111" s="387"/>
      <c r="BC111" s="193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5"/>
      <c r="CD111" s="403"/>
      <c r="CE111" s="403"/>
      <c r="CF111" s="403"/>
      <c r="CG111" s="403"/>
      <c r="CH111" s="403"/>
      <c r="CI111" s="403"/>
      <c r="CJ111" s="403"/>
      <c r="CK111" s="403"/>
      <c r="CL111" s="403"/>
      <c r="CM111" s="403"/>
      <c r="CN111" s="403"/>
      <c r="CO111" s="404"/>
      <c r="CP111" s="387"/>
      <c r="CQ111" s="387"/>
      <c r="CR111" s="387"/>
      <c r="CS111" s="387"/>
      <c r="CT111" s="387"/>
      <c r="CU111" s="387"/>
      <c r="CV111" s="387"/>
      <c r="CW111" s="387"/>
      <c r="CX111" s="387"/>
      <c r="CY111" s="387"/>
      <c r="CZ111" s="389"/>
      <c r="DA111" s="389"/>
      <c r="DB111" s="389"/>
      <c r="DC111" s="389"/>
      <c r="DD111" s="389"/>
      <c r="DE111" s="389"/>
      <c r="DF111" s="389"/>
      <c r="DG111" s="389"/>
      <c r="DH111" s="389"/>
      <c r="DI111" s="388"/>
      <c r="DJ111" s="388"/>
      <c r="DK111" s="388"/>
      <c r="DL111" s="388"/>
      <c r="DM111" s="388"/>
      <c r="DN111" s="16"/>
      <c r="DO111" s="387"/>
      <c r="DP111" s="387"/>
      <c r="DQ111" s="387"/>
      <c r="DR111" s="387"/>
      <c r="DS111" s="387"/>
      <c r="DT111" s="387"/>
      <c r="DU111" s="193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5"/>
      <c r="EU111" s="398"/>
      <c r="EV111" s="398"/>
      <c r="EW111" s="398"/>
      <c r="EX111" s="398"/>
      <c r="EY111" s="398"/>
      <c r="EZ111" s="398"/>
      <c r="FA111" s="398"/>
      <c r="FB111" s="398"/>
      <c r="FC111" s="398"/>
      <c r="FD111" s="398"/>
      <c r="FE111" s="399"/>
      <c r="FF111" s="387"/>
      <c r="FG111" s="387"/>
      <c r="FH111" s="387"/>
      <c r="FI111" s="387"/>
      <c r="FJ111" s="387"/>
      <c r="FK111" s="387"/>
      <c r="FL111" s="389"/>
      <c r="FM111" s="389"/>
      <c r="FN111" s="389"/>
      <c r="FO111" s="389"/>
      <c r="FP111" s="388"/>
      <c r="FQ111" s="388"/>
      <c r="FR111" s="16"/>
      <c r="FS111" s="17"/>
      <c r="FT111" s="17"/>
      <c r="FU111" s="17"/>
      <c r="FV111" s="17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</row>
    <row r="112" spans="1:194" ht="7.5" customHeight="1" x14ac:dyDescent="0.15">
      <c r="A112" s="383"/>
      <c r="B112" s="383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3" t="s">
        <v>37</v>
      </c>
      <c r="W112" s="414"/>
      <c r="X112" s="414"/>
      <c r="Y112" s="414"/>
      <c r="Z112" s="414"/>
      <c r="AA112" s="414"/>
      <c r="AB112" s="414"/>
      <c r="AC112" s="414"/>
      <c r="AD112" s="415"/>
      <c r="AE112" s="274"/>
      <c r="AF112" s="274"/>
      <c r="AG112" s="274"/>
      <c r="AH112" s="274"/>
      <c r="AI112" s="274"/>
      <c r="AJ112" s="274"/>
      <c r="AK112" s="274"/>
      <c r="AL112" s="274"/>
      <c r="AM112" s="275"/>
      <c r="AN112" s="262"/>
      <c r="AO112" s="263"/>
      <c r="AP112" s="263"/>
      <c r="AQ112" s="263"/>
      <c r="AR112" s="263"/>
      <c r="AS112" s="264"/>
      <c r="AT112" s="405" t="s">
        <v>37</v>
      </c>
      <c r="AU112" s="313"/>
      <c r="AV112" s="313"/>
      <c r="AW112" s="384"/>
      <c r="AX112" s="19"/>
      <c r="AY112" s="383"/>
      <c r="AZ112" s="383"/>
      <c r="BA112" s="383"/>
      <c r="BB112" s="383"/>
      <c r="BC112" s="374"/>
      <c r="BD112" s="375"/>
      <c r="BE112" s="375"/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375"/>
      <c r="BP112" s="375"/>
      <c r="BQ112" s="375"/>
      <c r="BR112" s="375"/>
      <c r="BS112" s="375"/>
      <c r="BT112" s="375"/>
      <c r="BU112" s="375"/>
      <c r="BV112" s="375"/>
      <c r="BW112" s="375"/>
      <c r="BX112" s="375"/>
      <c r="BY112" s="375"/>
      <c r="BZ112" s="375"/>
      <c r="CA112" s="375"/>
      <c r="CB112" s="375"/>
      <c r="CC112" s="376"/>
      <c r="CD112" s="368" t="s">
        <v>37</v>
      </c>
      <c r="CE112" s="368"/>
      <c r="CF112" s="368"/>
      <c r="CG112" s="368"/>
      <c r="CH112" s="368"/>
      <c r="CI112" s="368"/>
      <c r="CJ112" s="368"/>
      <c r="CK112" s="368"/>
      <c r="CL112" s="368"/>
      <c r="CM112" s="368"/>
      <c r="CN112" s="368"/>
      <c r="CO112" s="369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5"/>
      <c r="CZ112" s="262"/>
      <c r="DA112" s="263"/>
      <c r="DB112" s="263"/>
      <c r="DC112" s="263"/>
      <c r="DD112" s="263"/>
      <c r="DE112" s="263"/>
      <c r="DF112" s="263"/>
      <c r="DG112" s="263"/>
      <c r="DH112" s="264"/>
      <c r="DI112" s="384" t="s">
        <v>37</v>
      </c>
      <c r="DJ112" s="155"/>
      <c r="DK112" s="155"/>
      <c r="DL112" s="155"/>
      <c r="DM112" s="155"/>
      <c r="DN112" s="4"/>
      <c r="DO112" s="383"/>
      <c r="DP112" s="383"/>
      <c r="DQ112" s="383"/>
      <c r="DR112" s="383"/>
      <c r="DS112" s="383"/>
      <c r="DT112" s="383"/>
      <c r="DU112" s="374"/>
      <c r="DV112" s="375"/>
      <c r="DW112" s="375"/>
      <c r="DX112" s="375"/>
      <c r="DY112" s="375"/>
      <c r="DZ112" s="375"/>
      <c r="EA112" s="375"/>
      <c r="EB112" s="375"/>
      <c r="EC112" s="375"/>
      <c r="ED112" s="375"/>
      <c r="EE112" s="375"/>
      <c r="EF112" s="375"/>
      <c r="EG112" s="375"/>
      <c r="EH112" s="375"/>
      <c r="EI112" s="375"/>
      <c r="EJ112" s="375"/>
      <c r="EK112" s="375"/>
      <c r="EL112" s="375"/>
      <c r="EM112" s="375"/>
      <c r="EN112" s="375"/>
      <c r="EO112" s="375"/>
      <c r="EP112" s="375"/>
      <c r="EQ112" s="375"/>
      <c r="ER112" s="375"/>
      <c r="ES112" s="375"/>
      <c r="ET112" s="376"/>
      <c r="EU112" s="368" t="s">
        <v>37</v>
      </c>
      <c r="EV112" s="368"/>
      <c r="EW112" s="368"/>
      <c r="EX112" s="368"/>
      <c r="EY112" s="368"/>
      <c r="EZ112" s="368"/>
      <c r="FA112" s="368"/>
      <c r="FB112" s="368"/>
      <c r="FC112" s="368"/>
      <c r="FD112" s="368"/>
      <c r="FE112" s="369"/>
      <c r="FF112" s="274"/>
      <c r="FG112" s="274"/>
      <c r="FH112" s="274"/>
      <c r="FI112" s="274"/>
      <c r="FJ112" s="274"/>
      <c r="FK112" s="275"/>
      <c r="FL112" s="262"/>
      <c r="FM112" s="263"/>
      <c r="FN112" s="263"/>
      <c r="FO112" s="264"/>
      <c r="FP112" s="385" t="s">
        <v>37</v>
      </c>
      <c r="FQ112" s="386"/>
    </row>
    <row r="113" spans="1:176" ht="4.5" customHeight="1" x14ac:dyDescent="0.15">
      <c r="A113" s="383"/>
      <c r="B113" s="383"/>
      <c r="C113" s="410"/>
      <c r="D113" s="410"/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1"/>
      <c r="W113" s="406"/>
      <c r="X113" s="406"/>
      <c r="Y113" s="406"/>
      <c r="Z113" s="406"/>
      <c r="AA113" s="406"/>
      <c r="AB113" s="406"/>
      <c r="AC113" s="406"/>
      <c r="AD113" s="407"/>
      <c r="AE113" s="274"/>
      <c r="AF113" s="274"/>
      <c r="AG113" s="274"/>
      <c r="AH113" s="274"/>
      <c r="AI113" s="274"/>
      <c r="AJ113" s="274"/>
      <c r="AK113" s="274"/>
      <c r="AL113" s="274"/>
      <c r="AM113" s="275"/>
      <c r="AN113" s="390"/>
      <c r="AO113" s="391"/>
      <c r="AP113" s="391"/>
      <c r="AQ113" s="391"/>
      <c r="AR113" s="391"/>
      <c r="AS113" s="392"/>
      <c r="AT113" s="323" t="s">
        <v>91</v>
      </c>
      <c r="AU113" s="324"/>
      <c r="AV113" s="324"/>
      <c r="AW113" s="325"/>
      <c r="AX113" s="19"/>
      <c r="AY113" s="383"/>
      <c r="AZ113" s="383"/>
      <c r="BA113" s="383"/>
      <c r="BB113" s="383"/>
      <c r="BC113" s="377"/>
      <c r="BD113" s="378"/>
      <c r="BE113" s="378"/>
      <c r="BF113" s="378"/>
      <c r="BG113" s="378"/>
      <c r="BH113" s="378"/>
      <c r="BI113" s="378"/>
      <c r="BJ113" s="378"/>
      <c r="BK113" s="378"/>
      <c r="BL113" s="378"/>
      <c r="BM113" s="378"/>
      <c r="BN113" s="378"/>
      <c r="BO113" s="378"/>
      <c r="BP113" s="378"/>
      <c r="BQ113" s="378"/>
      <c r="BR113" s="378"/>
      <c r="BS113" s="378"/>
      <c r="BT113" s="378"/>
      <c r="BU113" s="378"/>
      <c r="BV113" s="378"/>
      <c r="BW113" s="378"/>
      <c r="BX113" s="378"/>
      <c r="BY113" s="378"/>
      <c r="BZ113" s="378"/>
      <c r="CA113" s="378"/>
      <c r="CB113" s="378"/>
      <c r="CC113" s="379"/>
      <c r="CD113" s="406"/>
      <c r="CE113" s="406"/>
      <c r="CF113" s="406"/>
      <c r="CG113" s="406"/>
      <c r="CH113" s="406"/>
      <c r="CI113" s="406"/>
      <c r="CJ113" s="406"/>
      <c r="CK113" s="406"/>
      <c r="CL113" s="406"/>
      <c r="CM113" s="406"/>
      <c r="CN113" s="406"/>
      <c r="CO113" s="407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5"/>
      <c r="CZ113" s="390"/>
      <c r="DA113" s="391"/>
      <c r="DB113" s="391"/>
      <c r="DC113" s="391"/>
      <c r="DD113" s="391"/>
      <c r="DE113" s="391"/>
      <c r="DF113" s="391"/>
      <c r="DG113" s="391"/>
      <c r="DH113" s="392"/>
      <c r="DI113" s="323" t="s">
        <v>91</v>
      </c>
      <c r="DJ113" s="324"/>
      <c r="DK113" s="324"/>
      <c r="DL113" s="324"/>
      <c r="DM113" s="325"/>
      <c r="DN113" s="4"/>
      <c r="DO113" s="383"/>
      <c r="DP113" s="383"/>
      <c r="DQ113" s="383"/>
      <c r="DR113" s="383"/>
      <c r="DS113" s="383"/>
      <c r="DT113" s="383"/>
      <c r="DU113" s="377"/>
      <c r="DV113" s="378"/>
      <c r="DW113" s="378"/>
      <c r="DX113" s="378"/>
      <c r="DY113" s="378"/>
      <c r="DZ113" s="378"/>
      <c r="EA113" s="378"/>
      <c r="EB113" s="378"/>
      <c r="EC113" s="378"/>
      <c r="ED113" s="378"/>
      <c r="EE113" s="378"/>
      <c r="EF113" s="378"/>
      <c r="EG113" s="378"/>
      <c r="EH113" s="378"/>
      <c r="EI113" s="378"/>
      <c r="EJ113" s="378"/>
      <c r="EK113" s="378"/>
      <c r="EL113" s="378"/>
      <c r="EM113" s="378"/>
      <c r="EN113" s="378"/>
      <c r="EO113" s="378"/>
      <c r="EP113" s="378"/>
      <c r="EQ113" s="378"/>
      <c r="ER113" s="378"/>
      <c r="ES113" s="378"/>
      <c r="ET113" s="379"/>
      <c r="EU113" s="370"/>
      <c r="EV113" s="370"/>
      <c r="EW113" s="370"/>
      <c r="EX113" s="370"/>
      <c r="EY113" s="370"/>
      <c r="EZ113" s="370"/>
      <c r="FA113" s="370"/>
      <c r="FB113" s="370"/>
      <c r="FC113" s="370"/>
      <c r="FD113" s="370"/>
      <c r="FE113" s="371"/>
      <c r="FF113" s="274"/>
      <c r="FG113" s="274"/>
      <c r="FH113" s="274"/>
      <c r="FI113" s="274"/>
      <c r="FJ113" s="274"/>
      <c r="FK113" s="275"/>
      <c r="FL113" s="390"/>
      <c r="FM113" s="391"/>
      <c r="FN113" s="391"/>
      <c r="FO113" s="392"/>
      <c r="FP113" s="364" t="s">
        <v>91</v>
      </c>
      <c r="FQ113" s="365"/>
    </row>
    <row r="114" spans="1:176" ht="9" customHeight="1" x14ac:dyDescent="0.15">
      <c r="A114" s="383"/>
      <c r="B114" s="383"/>
      <c r="C114" s="410"/>
      <c r="D114" s="410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410"/>
      <c r="V114" s="412"/>
      <c r="W114" s="408"/>
      <c r="X114" s="408"/>
      <c r="Y114" s="408"/>
      <c r="Z114" s="408"/>
      <c r="AA114" s="408"/>
      <c r="AB114" s="408"/>
      <c r="AC114" s="408"/>
      <c r="AD114" s="409"/>
      <c r="AE114" s="274"/>
      <c r="AF114" s="274"/>
      <c r="AG114" s="274"/>
      <c r="AH114" s="274"/>
      <c r="AI114" s="274"/>
      <c r="AJ114" s="274"/>
      <c r="AK114" s="274"/>
      <c r="AL114" s="274"/>
      <c r="AM114" s="275"/>
      <c r="AN114" s="276"/>
      <c r="AO114" s="274"/>
      <c r="AP114" s="274"/>
      <c r="AQ114" s="274"/>
      <c r="AR114" s="274"/>
      <c r="AS114" s="277"/>
      <c r="AT114" s="326"/>
      <c r="AU114" s="327"/>
      <c r="AV114" s="327"/>
      <c r="AW114" s="328"/>
      <c r="AX114" s="20"/>
      <c r="AY114" s="383"/>
      <c r="AZ114" s="383"/>
      <c r="BA114" s="383"/>
      <c r="BB114" s="383"/>
      <c r="BC114" s="380"/>
      <c r="BD114" s="381"/>
      <c r="BE114" s="381"/>
      <c r="BF114" s="381"/>
      <c r="BG114" s="381"/>
      <c r="BH114" s="381"/>
      <c r="BI114" s="381"/>
      <c r="BJ114" s="381"/>
      <c r="BK114" s="381"/>
      <c r="BL114" s="381"/>
      <c r="BM114" s="381"/>
      <c r="BN114" s="381"/>
      <c r="BO114" s="381"/>
      <c r="BP114" s="381"/>
      <c r="BQ114" s="381"/>
      <c r="BR114" s="381"/>
      <c r="BS114" s="381"/>
      <c r="BT114" s="381"/>
      <c r="BU114" s="381"/>
      <c r="BV114" s="381"/>
      <c r="BW114" s="381"/>
      <c r="BX114" s="381"/>
      <c r="BY114" s="381"/>
      <c r="BZ114" s="381"/>
      <c r="CA114" s="381"/>
      <c r="CB114" s="381"/>
      <c r="CC114" s="382"/>
      <c r="CD114" s="408"/>
      <c r="CE114" s="408"/>
      <c r="CF114" s="408"/>
      <c r="CG114" s="408"/>
      <c r="CH114" s="408"/>
      <c r="CI114" s="408"/>
      <c r="CJ114" s="408"/>
      <c r="CK114" s="408"/>
      <c r="CL114" s="408"/>
      <c r="CM114" s="408"/>
      <c r="CN114" s="408"/>
      <c r="CO114" s="409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5"/>
      <c r="CZ114" s="276"/>
      <c r="DA114" s="274"/>
      <c r="DB114" s="274"/>
      <c r="DC114" s="274"/>
      <c r="DD114" s="274"/>
      <c r="DE114" s="274"/>
      <c r="DF114" s="274"/>
      <c r="DG114" s="274"/>
      <c r="DH114" s="277"/>
      <c r="DI114" s="326"/>
      <c r="DJ114" s="327"/>
      <c r="DK114" s="327"/>
      <c r="DL114" s="327"/>
      <c r="DM114" s="328"/>
      <c r="DN114" s="4"/>
      <c r="DO114" s="383"/>
      <c r="DP114" s="383"/>
      <c r="DQ114" s="383"/>
      <c r="DR114" s="383"/>
      <c r="DS114" s="383"/>
      <c r="DT114" s="383"/>
      <c r="DU114" s="380"/>
      <c r="DV114" s="381"/>
      <c r="DW114" s="381"/>
      <c r="DX114" s="381"/>
      <c r="DY114" s="381"/>
      <c r="DZ114" s="381"/>
      <c r="EA114" s="381"/>
      <c r="EB114" s="381"/>
      <c r="EC114" s="381"/>
      <c r="ED114" s="381"/>
      <c r="EE114" s="381"/>
      <c r="EF114" s="381"/>
      <c r="EG114" s="381"/>
      <c r="EH114" s="381"/>
      <c r="EI114" s="381"/>
      <c r="EJ114" s="381"/>
      <c r="EK114" s="381"/>
      <c r="EL114" s="381"/>
      <c r="EM114" s="381"/>
      <c r="EN114" s="381"/>
      <c r="EO114" s="381"/>
      <c r="EP114" s="381"/>
      <c r="EQ114" s="381"/>
      <c r="ER114" s="381"/>
      <c r="ES114" s="381"/>
      <c r="ET114" s="382"/>
      <c r="EU114" s="372"/>
      <c r="EV114" s="372"/>
      <c r="EW114" s="372"/>
      <c r="EX114" s="372"/>
      <c r="EY114" s="372"/>
      <c r="EZ114" s="372"/>
      <c r="FA114" s="372"/>
      <c r="FB114" s="372"/>
      <c r="FC114" s="372"/>
      <c r="FD114" s="372"/>
      <c r="FE114" s="373"/>
      <c r="FF114" s="274"/>
      <c r="FG114" s="274"/>
      <c r="FH114" s="274"/>
      <c r="FI114" s="274"/>
      <c r="FJ114" s="274"/>
      <c r="FK114" s="275"/>
      <c r="FL114" s="276"/>
      <c r="FM114" s="274"/>
      <c r="FN114" s="274"/>
      <c r="FO114" s="277"/>
      <c r="FP114" s="366"/>
      <c r="FQ114" s="367"/>
    </row>
    <row r="115" spans="1:176" ht="8.25" customHeight="1" x14ac:dyDescent="0.15">
      <c r="A115" s="383"/>
      <c r="B115" s="383"/>
      <c r="C115" s="410"/>
      <c r="D115" s="410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0"/>
      <c r="V115" s="413" t="s">
        <v>37</v>
      </c>
      <c r="W115" s="414"/>
      <c r="X115" s="414"/>
      <c r="Y115" s="414"/>
      <c r="Z115" s="414"/>
      <c r="AA115" s="414"/>
      <c r="AB115" s="414"/>
      <c r="AC115" s="414"/>
      <c r="AD115" s="415"/>
      <c r="AE115" s="274"/>
      <c r="AF115" s="274"/>
      <c r="AG115" s="274"/>
      <c r="AH115" s="274"/>
      <c r="AI115" s="274"/>
      <c r="AJ115" s="274"/>
      <c r="AK115" s="274"/>
      <c r="AL115" s="274"/>
      <c r="AM115" s="275"/>
      <c r="AN115" s="276"/>
      <c r="AO115" s="274"/>
      <c r="AP115" s="274"/>
      <c r="AQ115" s="274"/>
      <c r="AR115" s="274"/>
      <c r="AS115" s="277"/>
      <c r="AT115" s="405" t="s">
        <v>37</v>
      </c>
      <c r="AU115" s="313"/>
      <c r="AV115" s="313"/>
      <c r="AW115" s="384"/>
      <c r="AY115" s="383"/>
      <c r="AZ115" s="383"/>
      <c r="BA115" s="383"/>
      <c r="BB115" s="383"/>
      <c r="BC115" s="374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5"/>
      <c r="CC115" s="376"/>
      <c r="CD115" s="368" t="s">
        <v>37</v>
      </c>
      <c r="CE115" s="368"/>
      <c r="CF115" s="368"/>
      <c r="CG115" s="368"/>
      <c r="CH115" s="368"/>
      <c r="CI115" s="368"/>
      <c r="CJ115" s="368"/>
      <c r="CK115" s="368"/>
      <c r="CL115" s="368"/>
      <c r="CM115" s="368"/>
      <c r="CN115" s="368"/>
      <c r="CO115" s="369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5"/>
      <c r="CZ115" s="276"/>
      <c r="DA115" s="274"/>
      <c r="DB115" s="274"/>
      <c r="DC115" s="274"/>
      <c r="DD115" s="274"/>
      <c r="DE115" s="274"/>
      <c r="DF115" s="274"/>
      <c r="DG115" s="274"/>
      <c r="DH115" s="277"/>
      <c r="DI115" s="384" t="s">
        <v>37</v>
      </c>
      <c r="DJ115" s="155"/>
      <c r="DK115" s="155"/>
      <c r="DL115" s="155"/>
      <c r="DM115" s="155"/>
      <c r="DO115" s="383"/>
      <c r="DP115" s="383"/>
      <c r="DQ115" s="383"/>
      <c r="DR115" s="383"/>
      <c r="DS115" s="383"/>
      <c r="DT115" s="383"/>
      <c r="DU115" s="374"/>
      <c r="DV115" s="375"/>
      <c r="DW115" s="375"/>
      <c r="DX115" s="375"/>
      <c r="DY115" s="375"/>
      <c r="DZ115" s="375"/>
      <c r="EA115" s="375"/>
      <c r="EB115" s="375"/>
      <c r="EC115" s="375"/>
      <c r="ED115" s="375"/>
      <c r="EE115" s="375"/>
      <c r="EF115" s="375"/>
      <c r="EG115" s="375"/>
      <c r="EH115" s="375"/>
      <c r="EI115" s="375"/>
      <c r="EJ115" s="375"/>
      <c r="EK115" s="375"/>
      <c r="EL115" s="375"/>
      <c r="EM115" s="375"/>
      <c r="EN115" s="375"/>
      <c r="EO115" s="375"/>
      <c r="EP115" s="375"/>
      <c r="EQ115" s="375"/>
      <c r="ER115" s="375"/>
      <c r="ES115" s="375"/>
      <c r="ET115" s="376"/>
      <c r="EU115" s="368" t="s">
        <v>37</v>
      </c>
      <c r="EV115" s="368"/>
      <c r="EW115" s="368"/>
      <c r="EX115" s="368"/>
      <c r="EY115" s="368"/>
      <c r="EZ115" s="368"/>
      <c r="FA115" s="368"/>
      <c r="FB115" s="368"/>
      <c r="FC115" s="368"/>
      <c r="FD115" s="368"/>
      <c r="FE115" s="369"/>
      <c r="FF115" s="274"/>
      <c r="FG115" s="274"/>
      <c r="FH115" s="274"/>
      <c r="FI115" s="274"/>
      <c r="FJ115" s="274"/>
      <c r="FK115" s="275"/>
      <c r="FL115" s="276"/>
      <c r="FM115" s="274"/>
      <c r="FN115" s="274"/>
      <c r="FO115" s="277"/>
      <c r="FP115" s="385" t="s">
        <v>37</v>
      </c>
      <c r="FQ115" s="386"/>
    </row>
    <row r="116" spans="1:176" ht="4.5" customHeight="1" x14ac:dyDescent="0.15">
      <c r="A116" s="383"/>
      <c r="B116" s="383"/>
      <c r="C116" s="410"/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1"/>
      <c r="W116" s="406"/>
      <c r="X116" s="406"/>
      <c r="Y116" s="406"/>
      <c r="Z116" s="406"/>
      <c r="AA116" s="406"/>
      <c r="AB116" s="406"/>
      <c r="AC116" s="406"/>
      <c r="AD116" s="407"/>
      <c r="AE116" s="274"/>
      <c r="AF116" s="274"/>
      <c r="AG116" s="274"/>
      <c r="AH116" s="274"/>
      <c r="AI116" s="274"/>
      <c r="AJ116" s="274"/>
      <c r="AK116" s="274"/>
      <c r="AL116" s="274"/>
      <c r="AM116" s="275"/>
      <c r="AN116" s="276"/>
      <c r="AO116" s="274"/>
      <c r="AP116" s="274"/>
      <c r="AQ116" s="274"/>
      <c r="AR116" s="274"/>
      <c r="AS116" s="277"/>
      <c r="AT116" s="323" t="s">
        <v>91</v>
      </c>
      <c r="AU116" s="324"/>
      <c r="AV116" s="324"/>
      <c r="AW116" s="325"/>
      <c r="AY116" s="383"/>
      <c r="AZ116" s="383"/>
      <c r="BA116" s="383"/>
      <c r="BB116" s="383"/>
      <c r="BC116" s="377"/>
      <c r="BD116" s="378"/>
      <c r="BE116" s="378"/>
      <c r="BF116" s="378"/>
      <c r="BG116" s="378"/>
      <c r="BH116" s="378"/>
      <c r="BI116" s="378"/>
      <c r="BJ116" s="378"/>
      <c r="BK116" s="378"/>
      <c r="BL116" s="378"/>
      <c r="BM116" s="378"/>
      <c r="BN116" s="378"/>
      <c r="BO116" s="378"/>
      <c r="BP116" s="378"/>
      <c r="BQ116" s="378"/>
      <c r="BR116" s="378"/>
      <c r="BS116" s="378"/>
      <c r="BT116" s="378"/>
      <c r="BU116" s="378"/>
      <c r="BV116" s="378"/>
      <c r="BW116" s="378"/>
      <c r="BX116" s="378"/>
      <c r="BY116" s="378"/>
      <c r="BZ116" s="378"/>
      <c r="CA116" s="378"/>
      <c r="CB116" s="378"/>
      <c r="CC116" s="379"/>
      <c r="CD116" s="406"/>
      <c r="CE116" s="406"/>
      <c r="CF116" s="406"/>
      <c r="CG116" s="406"/>
      <c r="CH116" s="406"/>
      <c r="CI116" s="406"/>
      <c r="CJ116" s="406"/>
      <c r="CK116" s="406"/>
      <c r="CL116" s="406"/>
      <c r="CM116" s="406"/>
      <c r="CN116" s="406"/>
      <c r="CO116" s="407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5"/>
      <c r="CZ116" s="276"/>
      <c r="DA116" s="274"/>
      <c r="DB116" s="274"/>
      <c r="DC116" s="274"/>
      <c r="DD116" s="274"/>
      <c r="DE116" s="274"/>
      <c r="DF116" s="274"/>
      <c r="DG116" s="274"/>
      <c r="DH116" s="277"/>
      <c r="DI116" s="323" t="s">
        <v>91</v>
      </c>
      <c r="DJ116" s="324"/>
      <c r="DK116" s="324"/>
      <c r="DL116" s="324"/>
      <c r="DM116" s="325"/>
      <c r="DO116" s="383"/>
      <c r="DP116" s="383"/>
      <c r="DQ116" s="383"/>
      <c r="DR116" s="383"/>
      <c r="DS116" s="383"/>
      <c r="DT116" s="383"/>
      <c r="DU116" s="377"/>
      <c r="DV116" s="378"/>
      <c r="DW116" s="378"/>
      <c r="DX116" s="378"/>
      <c r="DY116" s="378"/>
      <c r="DZ116" s="378"/>
      <c r="EA116" s="378"/>
      <c r="EB116" s="378"/>
      <c r="EC116" s="378"/>
      <c r="ED116" s="378"/>
      <c r="EE116" s="378"/>
      <c r="EF116" s="378"/>
      <c r="EG116" s="378"/>
      <c r="EH116" s="378"/>
      <c r="EI116" s="378"/>
      <c r="EJ116" s="378"/>
      <c r="EK116" s="378"/>
      <c r="EL116" s="378"/>
      <c r="EM116" s="378"/>
      <c r="EN116" s="378"/>
      <c r="EO116" s="378"/>
      <c r="EP116" s="378"/>
      <c r="EQ116" s="378"/>
      <c r="ER116" s="378"/>
      <c r="ES116" s="378"/>
      <c r="ET116" s="379"/>
      <c r="EU116" s="370"/>
      <c r="EV116" s="370"/>
      <c r="EW116" s="370"/>
      <c r="EX116" s="370"/>
      <c r="EY116" s="370"/>
      <c r="EZ116" s="370"/>
      <c r="FA116" s="370"/>
      <c r="FB116" s="370"/>
      <c r="FC116" s="370"/>
      <c r="FD116" s="370"/>
      <c r="FE116" s="371"/>
      <c r="FF116" s="274"/>
      <c r="FG116" s="274"/>
      <c r="FH116" s="274"/>
      <c r="FI116" s="274"/>
      <c r="FJ116" s="274"/>
      <c r="FK116" s="275"/>
      <c r="FL116" s="276"/>
      <c r="FM116" s="274"/>
      <c r="FN116" s="274"/>
      <c r="FO116" s="277"/>
      <c r="FP116" s="364" t="s">
        <v>91</v>
      </c>
      <c r="FQ116" s="365"/>
    </row>
    <row r="117" spans="1:176" ht="9" customHeight="1" x14ac:dyDescent="0.15">
      <c r="A117" s="383"/>
      <c r="B117" s="383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2"/>
      <c r="W117" s="408"/>
      <c r="X117" s="408"/>
      <c r="Y117" s="408"/>
      <c r="Z117" s="408"/>
      <c r="AA117" s="408"/>
      <c r="AB117" s="408"/>
      <c r="AC117" s="408"/>
      <c r="AD117" s="409"/>
      <c r="AE117" s="274"/>
      <c r="AF117" s="274"/>
      <c r="AG117" s="274"/>
      <c r="AH117" s="274"/>
      <c r="AI117" s="274"/>
      <c r="AJ117" s="274"/>
      <c r="AK117" s="274"/>
      <c r="AL117" s="274"/>
      <c r="AM117" s="275"/>
      <c r="AN117" s="276"/>
      <c r="AO117" s="274"/>
      <c r="AP117" s="274"/>
      <c r="AQ117" s="274"/>
      <c r="AR117" s="274"/>
      <c r="AS117" s="277"/>
      <c r="AT117" s="326"/>
      <c r="AU117" s="327"/>
      <c r="AV117" s="327"/>
      <c r="AW117" s="328"/>
      <c r="AY117" s="383"/>
      <c r="AZ117" s="383"/>
      <c r="BA117" s="383"/>
      <c r="BB117" s="383"/>
      <c r="BC117" s="380"/>
      <c r="BD117" s="381"/>
      <c r="BE117" s="381"/>
      <c r="BF117" s="381"/>
      <c r="BG117" s="381"/>
      <c r="BH117" s="381"/>
      <c r="BI117" s="381"/>
      <c r="BJ117" s="381"/>
      <c r="BK117" s="381"/>
      <c r="BL117" s="381"/>
      <c r="BM117" s="381"/>
      <c r="BN117" s="381"/>
      <c r="BO117" s="381"/>
      <c r="BP117" s="381"/>
      <c r="BQ117" s="381"/>
      <c r="BR117" s="381"/>
      <c r="BS117" s="381"/>
      <c r="BT117" s="381"/>
      <c r="BU117" s="381"/>
      <c r="BV117" s="381"/>
      <c r="BW117" s="381"/>
      <c r="BX117" s="381"/>
      <c r="BY117" s="381"/>
      <c r="BZ117" s="381"/>
      <c r="CA117" s="381"/>
      <c r="CB117" s="381"/>
      <c r="CC117" s="382"/>
      <c r="CD117" s="408"/>
      <c r="CE117" s="408"/>
      <c r="CF117" s="408"/>
      <c r="CG117" s="408"/>
      <c r="CH117" s="408"/>
      <c r="CI117" s="408"/>
      <c r="CJ117" s="408"/>
      <c r="CK117" s="408"/>
      <c r="CL117" s="408"/>
      <c r="CM117" s="408"/>
      <c r="CN117" s="408"/>
      <c r="CO117" s="409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5"/>
      <c r="CZ117" s="276"/>
      <c r="DA117" s="274"/>
      <c r="DB117" s="274"/>
      <c r="DC117" s="274"/>
      <c r="DD117" s="274"/>
      <c r="DE117" s="274"/>
      <c r="DF117" s="274"/>
      <c r="DG117" s="274"/>
      <c r="DH117" s="277"/>
      <c r="DI117" s="326"/>
      <c r="DJ117" s="327"/>
      <c r="DK117" s="327"/>
      <c r="DL117" s="327"/>
      <c r="DM117" s="328"/>
      <c r="DO117" s="383"/>
      <c r="DP117" s="383"/>
      <c r="DQ117" s="383"/>
      <c r="DR117" s="383"/>
      <c r="DS117" s="383"/>
      <c r="DT117" s="383"/>
      <c r="DU117" s="380"/>
      <c r="DV117" s="381"/>
      <c r="DW117" s="381"/>
      <c r="DX117" s="381"/>
      <c r="DY117" s="381"/>
      <c r="DZ117" s="381"/>
      <c r="EA117" s="381"/>
      <c r="EB117" s="381"/>
      <c r="EC117" s="381"/>
      <c r="ED117" s="381"/>
      <c r="EE117" s="381"/>
      <c r="EF117" s="381"/>
      <c r="EG117" s="381"/>
      <c r="EH117" s="381"/>
      <c r="EI117" s="381"/>
      <c r="EJ117" s="381"/>
      <c r="EK117" s="381"/>
      <c r="EL117" s="381"/>
      <c r="EM117" s="381"/>
      <c r="EN117" s="381"/>
      <c r="EO117" s="381"/>
      <c r="EP117" s="381"/>
      <c r="EQ117" s="381"/>
      <c r="ER117" s="381"/>
      <c r="ES117" s="381"/>
      <c r="ET117" s="382"/>
      <c r="EU117" s="372"/>
      <c r="EV117" s="372"/>
      <c r="EW117" s="372"/>
      <c r="EX117" s="372"/>
      <c r="EY117" s="372"/>
      <c r="EZ117" s="372"/>
      <c r="FA117" s="372"/>
      <c r="FB117" s="372"/>
      <c r="FC117" s="372"/>
      <c r="FD117" s="372"/>
      <c r="FE117" s="373"/>
      <c r="FF117" s="274"/>
      <c r="FG117" s="274"/>
      <c r="FH117" s="274"/>
      <c r="FI117" s="274"/>
      <c r="FJ117" s="274"/>
      <c r="FK117" s="275"/>
      <c r="FL117" s="276"/>
      <c r="FM117" s="274"/>
      <c r="FN117" s="274"/>
      <c r="FO117" s="277"/>
      <c r="FP117" s="366"/>
      <c r="FQ117" s="367"/>
    </row>
    <row r="118" spans="1:176" ht="7.5" customHeight="1" x14ac:dyDescent="0.15">
      <c r="A118" s="383"/>
      <c r="B118" s="383"/>
      <c r="C118" s="410"/>
      <c r="D118" s="410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3" t="s">
        <v>37</v>
      </c>
      <c r="W118" s="414"/>
      <c r="X118" s="414"/>
      <c r="Y118" s="414"/>
      <c r="Z118" s="414"/>
      <c r="AA118" s="414"/>
      <c r="AB118" s="414"/>
      <c r="AC118" s="414"/>
      <c r="AD118" s="415"/>
      <c r="AE118" s="274"/>
      <c r="AF118" s="274"/>
      <c r="AG118" s="274"/>
      <c r="AH118" s="274"/>
      <c r="AI118" s="274"/>
      <c r="AJ118" s="274"/>
      <c r="AK118" s="274"/>
      <c r="AL118" s="274"/>
      <c r="AM118" s="275"/>
      <c r="AN118" s="276"/>
      <c r="AO118" s="274"/>
      <c r="AP118" s="274"/>
      <c r="AQ118" s="274"/>
      <c r="AR118" s="274"/>
      <c r="AS118" s="277"/>
      <c r="AT118" s="27" t="s">
        <v>37</v>
      </c>
      <c r="AU118" s="28"/>
      <c r="AV118" s="28"/>
      <c r="AW118" s="29"/>
      <c r="AY118" s="383"/>
      <c r="AZ118" s="383"/>
      <c r="BA118" s="383"/>
      <c r="BB118" s="383"/>
      <c r="BC118" s="374"/>
      <c r="BD118" s="375"/>
      <c r="BE118" s="375"/>
      <c r="BF118" s="375"/>
      <c r="BG118" s="375"/>
      <c r="BH118" s="375"/>
      <c r="BI118" s="375"/>
      <c r="BJ118" s="375"/>
      <c r="BK118" s="375"/>
      <c r="BL118" s="375"/>
      <c r="BM118" s="375"/>
      <c r="BN118" s="375"/>
      <c r="BO118" s="375"/>
      <c r="BP118" s="375"/>
      <c r="BQ118" s="375"/>
      <c r="BR118" s="375"/>
      <c r="BS118" s="375"/>
      <c r="BT118" s="375"/>
      <c r="BU118" s="375"/>
      <c r="BV118" s="375"/>
      <c r="BW118" s="375"/>
      <c r="BX118" s="375"/>
      <c r="BY118" s="375"/>
      <c r="BZ118" s="375"/>
      <c r="CA118" s="375"/>
      <c r="CB118" s="375"/>
      <c r="CC118" s="376"/>
      <c r="CD118" s="368" t="s">
        <v>37</v>
      </c>
      <c r="CE118" s="368"/>
      <c r="CF118" s="368"/>
      <c r="CG118" s="368"/>
      <c r="CH118" s="368"/>
      <c r="CI118" s="368"/>
      <c r="CJ118" s="368"/>
      <c r="CK118" s="368"/>
      <c r="CL118" s="368"/>
      <c r="CM118" s="368"/>
      <c r="CN118" s="368"/>
      <c r="CO118" s="369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5"/>
      <c r="CZ118" s="276"/>
      <c r="DA118" s="274"/>
      <c r="DB118" s="274"/>
      <c r="DC118" s="274"/>
      <c r="DD118" s="274"/>
      <c r="DE118" s="274"/>
      <c r="DF118" s="274"/>
      <c r="DG118" s="274"/>
      <c r="DH118" s="277"/>
      <c r="DI118" s="384" t="s">
        <v>37</v>
      </c>
      <c r="DJ118" s="155"/>
      <c r="DK118" s="155"/>
      <c r="DL118" s="155"/>
      <c r="DM118" s="155"/>
      <c r="DO118" s="383"/>
      <c r="DP118" s="383"/>
      <c r="DQ118" s="383"/>
      <c r="DR118" s="383"/>
      <c r="DS118" s="383"/>
      <c r="DT118" s="383"/>
      <c r="DU118" s="374"/>
      <c r="DV118" s="375"/>
      <c r="DW118" s="375"/>
      <c r="DX118" s="375"/>
      <c r="DY118" s="375"/>
      <c r="DZ118" s="375"/>
      <c r="EA118" s="375"/>
      <c r="EB118" s="375"/>
      <c r="EC118" s="375"/>
      <c r="ED118" s="375"/>
      <c r="EE118" s="375"/>
      <c r="EF118" s="375"/>
      <c r="EG118" s="375"/>
      <c r="EH118" s="375"/>
      <c r="EI118" s="375"/>
      <c r="EJ118" s="375"/>
      <c r="EK118" s="375"/>
      <c r="EL118" s="375"/>
      <c r="EM118" s="375"/>
      <c r="EN118" s="375"/>
      <c r="EO118" s="375"/>
      <c r="EP118" s="375"/>
      <c r="EQ118" s="375"/>
      <c r="ER118" s="375"/>
      <c r="ES118" s="375"/>
      <c r="ET118" s="376"/>
      <c r="EU118" s="368" t="s">
        <v>37</v>
      </c>
      <c r="EV118" s="368"/>
      <c r="EW118" s="368"/>
      <c r="EX118" s="368"/>
      <c r="EY118" s="368"/>
      <c r="EZ118" s="368"/>
      <c r="FA118" s="368"/>
      <c r="FB118" s="368"/>
      <c r="FC118" s="368"/>
      <c r="FD118" s="368"/>
      <c r="FE118" s="369"/>
      <c r="FF118" s="274"/>
      <c r="FG118" s="274"/>
      <c r="FH118" s="274"/>
      <c r="FI118" s="274"/>
      <c r="FJ118" s="274"/>
      <c r="FK118" s="275"/>
      <c r="FL118" s="276"/>
      <c r="FM118" s="274"/>
      <c r="FN118" s="274"/>
      <c r="FO118" s="277"/>
      <c r="FP118" s="385" t="s">
        <v>37</v>
      </c>
      <c r="FQ118" s="386"/>
    </row>
    <row r="119" spans="1:176" ht="4.5" customHeight="1" x14ac:dyDescent="0.15">
      <c r="A119" s="383"/>
      <c r="B119" s="383"/>
      <c r="C119" s="410"/>
      <c r="D119" s="410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410"/>
      <c r="V119" s="411"/>
      <c r="W119" s="406"/>
      <c r="X119" s="406"/>
      <c r="Y119" s="406"/>
      <c r="Z119" s="406"/>
      <c r="AA119" s="406"/>
      <c r="AB119" s="406"/>
      <c r="AC119" s="406"/>
      <c r="AD119" s="407"/>
      <c r="AE119" s="274"/>
      <c r="AF119" s="274"/>
      <c r="AG119" s="274"/>
      <c r="AH119" s="274"/>
      <c r="AI119" s="274"/>
      <c r="AJ119" s="274"/>
      <c r="AK119" s="274"/>
      <c r="AL119" s="274"/>
      <c r="AM119" s="275"/>
      <c r="AN119" s="276"/>
      <c r="AO119" s="274"/>
      <c r="AP119" s="274"/>
      <c r="AQ119" s="274"/>
      <c r="AR119" s="274"/>
      <c r="AS119" s="277"/>
      <c r="AT119" s="323" t="s">
        <v>91</v>
      </c>
      <c r="AU119" s="324"/>
      <c r="AV119" s="324"/>
      <c r="AW119" s="325"/>
      <c r="AY119" s="383"/>
      <c r="AZ119" s="383"/>
      <c r="BA119" s="383"/>
      <c r="BB119" s="383"/>
      <c r="BC119" s="377"/>
      <c r="BD119" s="378"/>
      <c r="BE119" s="378"/>
      <c r="BF119" s="378"/>
      <c r="BG119" s="378"/>
      <c r="BH119" s="378"/>
      <c r="BI119" s="378"/>
      <c r="BJ119" s="378"/>
      <c r="BK119" s="378"/>
      <c r="BL119" s="378"/>
      <c r="BM119" s="378"/>
      <c r="BN119" s="378"/>
      <c r="BO119" s="378"/>
      <c r="BP119" s="378"/>
      <c r="BQ119" s="378"/>
      <c r="BR119" s="378"/>
      <c r="BS119" s="378"/>
      <c r="BT119" s="378"/>
      <c r="BU119" s="378"/>
      <c r="BV119" s="378"/>
      <c r="BW119" s="378"/>
      <c r="BX119" s="378"/>
      <c r="BY119" s="378"/>
      <c r="BZ119" s="378"/>
      <c r="CA119" s="378"/>
      <c r="CB119" s="378"/>
      <c r="CC119" s="379"/>
      <c r="CD119" s="406"/>
      <c r="CE119" s="406"/>
      <c r="CF119" s="406"/>
      <c r="CG119" s="406"/>
      <c r="CH119" s="406"/>
      <c r="CI119" s="406"/>
      <c r="CJ119" s="406"/>
      <c r="CK119" s="406"/>
      <c r="CL119" s="406"/>
      <c r="CM119" s="406"/>
      <c r="CN119" s="406"/>
      <c r="CO119" s="407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5"/>
      <c r="CZ119" s="276"/>
      <c r="DA119" s="274"/>
      <c r="DB119" s="274"/>
      <c r="DC119" s="274"/>
      <c r="DD119" s="274"/>
      <c r="DE119" s="274"/>
      <c r="DF119" s="274"/>
      <c r="DG119" s="274"/>
      <c r="DH119" s="277"/>
      <c r="DI119" s="323" t="s">
        <v>91</v>
      </c>
      <c r="DJ119" s="324"/>
      <c r="DK119" s="324"/>
      <c r="DL119" s="324"/>
      <c r="DM119" s="325"/>
      <c r="DO119" s="383"/>
      <c r="DP119" s="383"/>
      <c r="DQ119" s="383"/>
      <c r="DR119" s="383"/>
      <c r="DS119" s="383"/>
      <c r="DT119" s="383"/>
      <c r="DU119" s="377"/>
      <c r="DV119" s="378"/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0"/>
      <c r="EV119" s="370"/>
      <c r="EW119" s="370"/>
      <c r="EX119" s="370"/>
      <c r="EY119" s="370"/>
      <c r="EZ119" s="370"/>
      <c r="FA119" s="370"/>
      <c r="FB119" s="370"/>
      <c r="FC119" s="370"/>
      <c r="FD119" s="370"/>
      <c r="FE119" s="371"/>
      <c r="FF119" s="274"/>
      <c r="FG119" s="274"/>
      <c r="FH119" s="274"/>
      <c r="FI119" s="274"/>
      <c r="FJ119" s="274"/>
      <c r="FK119" s="275"/>
      <c r="FL119" s="276"/>
      <c r="FM119" s="274"/>
      <c r="FN119" s="274"/>
      <c r="FO119" s="277"/>
      <c r="FP119" s="364" t="s">
        <v>91</v>
      </c>
      <c r="FQ119" s="365"/>
    </row>
    <row r="120" spans="1:176" ht="9" customHeight="1" x14ac:dyDescent="0.15">
      <c r="A120" s="383"/>
      <c r="B120" s="383"/>
      <c r="C120" s="410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2"/>
      <c r="W120" s="408"/>
      <c r="X120" s="408"/>
      <c r="Y120" s="408"/>
      <c r="Z120" s="408"/>
      <c r="AA120" s="408"/>
      <c r="AB120" s="408"/>
      <c r="AC120" s="408"/>
      <c r="AD120" s="409"/>
      <c r="AE120" s="274"/>
      <c r="AF120" s="274"/>
      <c r="AG120" s="274"/>
      <c r="AH120" s="274"/>
      <c r="AI120" s="274"/>
      <c r="AJ120" s="274"/>
      <c r="AK120" s="274"/>
      <c r="AL120" s="274"/>
      <c r="AM120" s="275"/>
      <c r="AN120" s="276"/>
      <c r="AO120" s="274"/>
      <c r="AP120" s="274"/>
      <c r="AQ120" s="274"/>
      <c r="AR120" s="274"/>
      <c r="AS120" s="277"/>
      <c r="AT120" s="326"/>
      <c r="AU120" s="327"/>
      <c r="AV120" s="327"/>
      <c r="AW120" s="328"/>
      <c r="AY120" s="383"/>
      <c r="AZ120" s="383"/>
      <c r="BA120" s="383"/>
      <c r="BB120" s="383"/>
      <c r="BC120" s="380"/>
      <c r="BD120" s="381"/>
      <c r="BE120" s="381"/>
      <c r="BF120" s="381"/>
      <c r="BG120" s="381"/>
      <c r="BH120" s="381"/>
      <c r="BI120" s="381"/>
      <c r="BJ120" s="381"/>
      <c r="BK120" s="381"/>
      <c r="BL120" s="381"/>
      <c r="BM120" s="381"/>
      <c r="BN120" s="381"/>
      <c r="BO120" s="381"/>
      <c r="BP120" s="381"/>
      <c r="BQ120" s="381"/>
      <c r="BR120" s="381"/>
      <c r="BS120" s="381"/>
      <c r="BT120" s="381"/>
      <c r="BU120" s="381"/>
      <c r="BV120" s="381"/>
      <c r="BW120" s="381"/>
      <c r="BX120" s="381"/>
      <c r="BY120" s="381"/>
      <c r="BZ120" s="381"/>
      <c r="CA120" s="381"/>
      <c r="CB120" s="381"/>
      <c r="CC120" s="382"/>
      <c r="CD120" s="408"/>
      <c r="CE120" s="408"/>
      <c r="CF120" s="408"/>
      <c r="CG120" s="408"/>
      <c r="CH120" s="408"/>
      <c r="CI120" s="408"/>
      <c r="CJ120" s="408"/>
      <c r="CK120" s="408"/>
      <c r="CL120" s="408"/>
      <c r="CM120" s="408"/>
      <c r="CN120" s="408"/>
      <c r="CO120" s="409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5"/>
      <c r="CZ120" s="276"/>
      <c r="DA120" s="274"/>
      <c r="DB120" s="274"/>
      <c r="DC120" s="274"/>
      <c r="DD120" s="274"/>
      <c r="DE120" s="274"/>
      <c r="DF120" s="274"/>
      <c r="DG120" s="274"/>
      <c r="DH120" s="277"/>
      <c r="DI120" s="326"/>
      <c r="DJ120" s="327"/>
      <c r="DK120" s="327"/>
      <c r="DL120" s="327"/>
      <c r="DM120" s="328"/>
      <c r="DO120" s="383"/>
      <c r="DP120" s="383"/>
      <c r="DQ120" s="383"/>
      <c r="DR120" s="383"/>
      <c r="DS120" s="383"/>
      <c r="DT120" s="383"/>
      <c r="DU120" s="380"/>
      <c r="DV120" s="381"/>
      <c r="DW120" s="381"/>
      <c r="DX120" s="381"/>
      <c r="DY120" s="381"/>
      <c r="DZ120" s="381"/>
      <c r="EA120" s="381"/>
      <c r="EB120" s="381"/>
      <c r="EC120" s="381"/>
      <c r="ED120" s="381"/>
      <c r="EE120" s="381"/>
      <c r="EF120" s="381"/>
      <c r="EG120" s="381"/>
      <c r="EH120" s="381"/>
      <c r="EI120" s="381"/>
      <c r="EJ120" s="381"/>
      <c r="EK120" s="381"/>
      <c r="EL120" s="381"/>
      <c r="EM120" s="381"/>
      <c r="EN120" s="381"/>
      <c r="EO120" s="381"/>
      <c r="EP120" s="381"/>
      <c r="EQ120" s="381"/>
      <c r="ER120" s="381"/>
      <c r="ES120" s="381"/>
      <c r="ET120" s="382"/>
      <c r="EU120" s="372"/>
      <c r="EV120" s="372"/>
      <c r="EW120" s="372"/>
      <c r="EX120" s="372"/>
      <c r="EY120" s="372"/>
      <c r="EZ120" s="372"/>
      <c r="FA120" s="372"/>
      <c r="FB120" s="372"/>
      <c r="FC120" s="372"/>
      <c r="FD120" s="372"/>
      <c r="FE120" s="373"/>
      <c r="FF120" s="274"/>
      <c r="FG120" s="274"/>
      <c r="FH120" s="274"/>
      <c r="FI120" s="274"/>
      <c r="FJ120" s="274"/>
      <c r="FK120" s="275"/>
      <c r="FL120" s="276"/>
      <c r="FM120" s="274"/>
      <c r="FN120" s="274"/>
      <c r="FO120" s="277"/>
      <c r="FP120" s="366"/>
      <c r="FQ120" s="367"/>
    </row>
    <row r="121" spans="1:176" ht="7.5" customHeight="1" x14ac:dyDescent="0.15">
      <c r="A121" s="383"/>
      <c r="B121" s="383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3" t="s">
        <v>37</v>
      </c>
      <c r="W121" s="414"/>
      <c r="X121" s="414"/>
      <c r="Y121" s="414"/>
      <c r="Z121" s="414"/>
      <c r="AA121" s="414"/>
      <c r="AB121" s="414"/>
      <c r="AC121" s="414"/>
      <c r="AD121" s="415"/>
      <c r="AE121" s="274"/>
      <c r="AF121" s="274"/>
      <c r="AG121" s="274"/>
      <c r="AH121" s="274"/>
      <c r="AI121" s="274"/>
      <c r="AJ121" s="274"/>
      <c r="AK121" s="274"/>
      <c r="AL121" s="274"/>
      <c r="AM121" s="275"/>
      <c r="AN121" s="276"/>
      <c r="AO121" s="274"/>
      <c r="AP121" s="274"/>
      <c r="AQ121" s="274"/>
      <c r="AR121" s="274"/>
      <c r="AS121" s="277"/>
      <c r="AT121" s="27" t="s">
        <v>37</v>
      </c>
      <c r="AU121" s="28"/>
      <c r="AV121" s="28"/>
      <c r="AW121" s="29"/>
      <c r="AY121" s="383"/>
      <c r="AZ121" s="383"/>
      <c r="BA121" s="383"/>
      <c r="BB121" s="383"/>
      <c r="BC121" s="374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5"/>
      <c r="CC121" s="376"/>
      <c r="CD121" s="368" t="s">
        <v>37</v>
      </c>
      <c r="CE121" s="368"/>
      <c r="CF121" s="368"/>
      <c r="CG121" s="368"/>
      <c r="CH121" s="368"/>
      <c r="CI121" s="368"/>
      <c r="CJ121" s="368"/>
      <c r="CK121" s="368"/>
      <c r="CL121" s="368"/>
      <c r="CM121" s="368"/>
      <c r="CN121" s="368"/>
      <c r="CO121" s="369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5"/>
      <c r="CZ121" s="276"/>
      <c r="DA121" s="274"/>
      <c r="DB121" s="274"/>
      <c r="DC121" s="274"/>
      <c r="DD121" s="274"/>
      <c r="DE121" s="274"/>
      <c r="DF121" s="274"/>
      <c r="DG121" s="274"/>
      <c r="DH121" s="277"/>
      <c r="DI121" s="384" t="s">
        <v>37</v>
      </c>
      <c r="DJ121" s="155"/>
      <c r="DK121" s="155"/>
      <c r="DL121" s="155"/>
      <c r="DM121" s="155"/>
      <c r="DO121" s="383"/>
      <c r="DP121" s="383"/>
      <c r="DQ121" s="383"/>
      <c r="DR121" s="383"/>
      <c r="DS121" s="383"/>
      <c r="DT121" s="383"/>
      <c r="DU121" s="374"/>
      <c r="DV121" s="375"/>
      <c r="DW121" s="375"/>
      <c r="DX121" s="375"/>
      <c r="DY121" s="375"/>
      <c r="DZ121" s="375"/>
      <c r="EA121" s="375"/>
      <c r="EB121" s="375"/>
      <c r="EC121" s="375"/>
      <c r="ED121" s="375"/>
      <c r="EE121" s="375"/>
      <c r="EF121" s="375"/>
      <c r="EG121" s="375"/>
      <c r="EH121" s="375"/>
      <c r="EI121" s="375"/>
      <c r="EJ121" s="375"/>
      <c r="EK121" s="375"/>
      <c r="EL121" s="375"/>
      <c r="EM121" s="375"/>
      <c r="EN121" s="375"/>
      <c r="EO121" s="375"/>
      <c r="EP121" s="375"/>
      <c r="EQ121" s="375"/>
      <c r="ER121" s="375"/>
      <c r="ES121" s="375"/>
      <c r="ET121" s="376"/>
      <c r="EU121" s="368" t="s">
        <v>37</v>
      </c>
      <c r="EV121" s="368"/>
      <c r="EW121" s="368"/>
      <c r="EX121" s="368"/>
      <c r="EY121" s="368"/>
      <c r="EZ121" s="368"/>
      <c r="FA121" s="368"/>
      <c r="FB121" s="368"/>
      <c r="FC121" s="368"/>
      <c r="FD121" s="368"/>
      <c r="FE121" s="369"/>
      <c r="FF121" s="274"/>
      <c r="FG121" s="274"/>
      <c r="FH121" s="274"/>
      <c r="FI121" s="274"/>
      <c r="FJ121" s="274"/>
      <c r="FK121" s="275"/>
      <c r="FL121" s="276"/>
      <c r="FM121" s="274"/>
      <c r="FN121" s="274"/>
      <c r="FO121" s="277"/>
      <c r="FP121" s="385" t="s">
        <v>37</v>
      </c>
      <c r="FQ121" s="386"/>
    </row>
    <row r="122" spans="1:176" ht="4.5" customHeight="1" x14ac:dyDescent="0.15">
      <c r="A122" s="383"/>
      <c r="B122" s="383"/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1"/>
      <c r="W122" s="406"/>
      <c r="X122" s="406"/>
      <c r="Y122" s="406"/>
      <c r="Z122" s="406"/>
      <c r="AA122" s="406"/>
      <c r="AB122" s="406"/>
      <c r="AC122" s="406"/>
      <c r="AD122" s="407"/>
      <c r="AE122" s="274"/>
      <c r="AF122" s="274"/>
      <c r="AG122" s="274"/>
      <c r="AH122" s="274"/>
      <c r="AI122" s="274"/>
      <c r="AJ122" s="274"/>
      <c r="AK122" s="274"/>
      <c r="AL122" s="274"/>
      <c r="AM122" s="275"/>
      <c r="AN122" s="265"/>
      <c r="AO122" s="266"/>
      <c r="AP122" s="266"/>
      <c r="AQ122" s="266"/>
      <c r="AR122" s="266"/>
      <c r="AS122" s="267"/>
      <c r="AT122" s="323" t="s">
        <v>91</v>
      </c>
      <c r="AU122" s="324"/>
      <c r="AV122" s="324"/>
      <c r="AW122" s="325"/>
      <c r="AY122" s="383"/>
      <c r="AZ122" s="383"/>
      <c r="BA122" s="383"/>
      <c r="BB122" s="383"/>
      <c r="BC122" s="377"/>
      <c r="BD122" s="378"/>
      <c r="BE122" s="378"/>
      <c r="BF122" s="378"/>
      <c r="BG122" s="378"/>
      <c r="BH122" s="378"/>
      <c r="BI122" s="378"/>
      <c r="BJ122" s="378"/>
      <c r="BK122" s="378"/>
      <c r="BL122" s="378"/>
      <c r="BM122" s="378"/>
      <c r="BN122" s="378"/>
      <c r="BO122" s="378"/>
      <c r="BP122" s="378"/>
      <c r="BQ122" s="378"/>
      <c r="BR122" s="378"/>
      <c r="BS122" s="378"/>
      <c r="BT122" s="378"/>
      <c r="BU122" s="378"/>
      <c r="BV122" s="378"/>
      <c r="BW122" s="378"/>
      <c r="BX122" s="378"/>
      <c r="BY122" s="378"/>
      <c r="BZ122" s="378"/>
      <c r="CA122" s="378"/>
      <c r="CB122" s="378"/>
      <c r="CC122" s="379"/>
      <c r="CD122" s="406"/>
      <c r="CE122" s="406"/>
      <c r="CF122" s="406"/>
      <c r="CG122" s="406"/>
      <c r="CH122" s="406"/>
      <c r="CI122" s="406"/>
      <c r="CJ122" s="406"/>
      <c r="CK122" s="406"/>
      <c r="CL122" s="406"/>
      <c r="CM122" s="406"/>
      <c r="CN122" s="406"/>
      <c r="CO122" s="407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5"/>
      <c r="CZ122" s="265"/>
      <c r="DA122" s="266"/>
      <c r="DB122" s="266"/>
      <c r="DC122" s="266"/>
      <c r="DD122" s="266"/>
      <c r="DE122" s="266"/>
      <c r="DF122" s="266"/>
      <c r="DG122" s="266"/>
      <c r="DH122" s="267"/>
      <c r="DI122" s="323" t="s">
        <v>91</v>
      </c>
      <c r="DJ122" s="324"/>
      <c r="DK122" s="324"/>
      <c r="DL122" s="324"/>
      <c r="DM122" s="325"/>
      <c r="DO122" s="383"/>
      <c r="DP122" s="383"/>
      <c r="DQ122" s="383"/>
      <c r="DR122" s="383"/>
      <c r="DS122" s="383"/>
      <c r="DT122" s="383"/>
      <c r="DU122" s="377"/>
      <c r="DV122" s="378"/>
      <c r="DW122" s="378"/>
      <c r="DX122" s="378"/>
      <c r="DY122" s="378"/>
      <c r="DZ122" s="378"/>
      <c r="EA122" s="378"/>
      <c r="EB122" s="378"/>
      <c r="EC122" s="378"/>
      <c r="ED122" s="378"/>
      <c r="EE122" s="378"/>
      <c r="EF122" s="378"/>
      <c r="EG122" s="378"/>
      <c r="EH122" s="378"/>
      <c r="EI122" s="378"/>
      <c r="EJ122" s="378"/>
      <c r="EK122" s="378"/>
      <c r="EL122" s="378"/>
      <c r="EM122" s="378"/>
      <c r="EN122" s="378"/>
      <c r="EO122" s="378"/>
      <c r="EP122" s="378"/>
      <c r="EQ122" s="378"/>
      <c r="ER122" s="378"/>
      <c r="ES122" s="378"/>
      <c r="ET122" s="379"/>
      <c r="EU122" s="370"/>
      <c r="EV122" s="370"/>
      <c r="EW122" s="370"/>
      <c r="EX122" s="370"/>
      <c r="EY122" s="370"/>
      <c r="EZ122" s="370"/>
      <c r="FA122" s="370"/>
      <c r="FB122" s="370"/>
      <c r="FC122" s="370"/>
      <c r="FD122" s="370"/>
      <c r="FE122" s="371"/>
      <c r="FF122" s="274"/>
      <c r="FG122" s="274"/>
      <c r="FH122" s="274"/>
      <c r="FI122" s="274"/>
      <c r="FJ122" s="274"/>
      <c r="FK122" s="275"/>
      <c r="FL122" s="265"/>
      <c r="FM122" s="266"/>
      <c r="FN122" s="266"/>
      <c r="FO122" s="267"/>
      <c r="FP122" s="364" t="s">
        <v>91</v>
      </c>
      <c r="FQ122" s="365"/>
    </row>
    <row r="123" spans="1:176" ht="9" customHeight="1" thickBot="1" x14ac:dyDescent="0.2">
      <c r="A123" s="383"/>
      <c r="B123" s="383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2"/>
      <c r="W123" s="408"/>
      <c r="X123" s="408"/>
      <c r="Y123" s="408"/>
      <c r="Z123" s="408"/>
      <c r="AA123" s="408"/>
      <c r="AB123" s="408"/>
      <c r="AC123" s="408"/>
      <c r="AD123" s="409"/>
      <c r="AE123" s="274"/>
      <c r="AF123" s="274"/>
      <c r="AG123" s="274"/>
      <c r="AH123" s="274"/>
      <c r="AI123" s="274"/>
      <c r="AJ123" s="274"/>
      <c r="AK123" s="274"/>
      <c r="AL123" s="274"/>
      <c r="AM123" s="275"/>
      <c r="AN123" s="278"/>
      <c r="AO123" s="279"/>
      <c r="AP123" s="279"/>
      <c r="AQ123" s="279"/>
      <c r="AR123" s="279"/>
      <c r="AS123" s="280"/>
      <c r="AT123" s="326"/>
      <c r="AU123" s="327"/>
      <c r="AV123" s="327"/>
      <c r="AW123" s="328"/>
      <c r="AY123" s="383"/>
      <c r="AZ123" s="383"/>
      <c r="BA123" s="383"/>
      <c r="BB123" s="383"/>
      <c r="BC123" s="380"/>
      <c r="BD123" s="381"/>
      <c r="BE123" s="381"/>
      <c r="BF123" s="381"/>
      <c r="BG123" s="381"/>
      <c r="BH123" s="381"/>
      <c r="BI123" s="381"/>
      <c r="BJ123" s="381"/>
      <c r="BK123" s="381"/>
      <c r="BL123" s="381"/>
      <c r="BM123" s="381"/>
      <c r="BN123" s="381"/>
      <c r="BO123" s="381"/>
      <c r="BP123" s="381"/>
      <c r="BQ123" s="381"/>
      <c r="BR123" s="381"/>
      <c r="BS123" s="381"/>
      <c r="BT123" s="381"/>
      <c r="BU123" s="381"/>
      <c r="BV123" s="381"/>
      <c r="BW123" s="381"/>
      <c r="BX123" s="381"/>
      <c r="BY123" s="381"/>
      <c r="BZ123" s="381"/>
      <c r="CA123" s="381"/>
      <c r="CB123" s="381"/>
      <c r="CC123" s="382"/>
      <c r="CD123" s="408"/>
      <c r="CE123" s="408"/>
      <c r="CF123" s="408"/>
      <c r="CG123" s="408"/>
      <c r="CH123" s="408"/>
      <c r="CI123" s="408"/>
      <c r="CJ123" s="408"/>
      <c r="CK123" s="408"/>
      <c r="CL123" s="408"/>
      <c r="CM123" s="408"/>
      <c r="CN123" s="408"/>
      <c r="CO123" s="409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5"/>
      <c r="CZ123" s="278"/>
      <c r="DA123" s="279"/>
      <c r="DB123" s="279"/>
      <c r="DC123" s="279"/>
      <c r="DD123" s="279"/>
      <c r="DE123" s="279"/>
      <c r="DF123" s="279"/>
      <c r="DG123" s="279"/>
      <c r="DH123" s="280"/>
      <c r="DI123" s="326"/>
      <c r="DJ123" s="327"/>
      <c r="DK123" s="327"/>
      <c r="DL123" s="327"/>
      <c r="DM123" s="328"/>
      <c r="DO123" s="383"/>
      <c r="DP123" s="383"/>
      <c r="DQ123" s="383"/>
      <c r="DR123" s="383"/>
      <c r="DS123" s="383"/>
      <c r="DT123" s="383"/>
      <c r="DU123" s="380"/>
      <c r="DV123" s="381"/>
      <c r="DW123" s="381"/>
      <c r="DX123" s="381"/>
      <c r="DY123" s="381"/>
      <c r="DZ123" s="381"/>
      <c r="EA123" s="381"/>
      <c r="EB123" s="381"/>
      <c r="EC123" s="381"/>
      <c r="ED123" s="381"/>
      <c r="EE123" s="381"/>
      <c r="EF123" s="381"/>
      <c r="EG123" s="381"/>
      <c r="EH123" s="381"/>
      <c r="EI123" s="381"/>
      <c r="EJ123" s="381"/>
      <c r="EK123" s="381"/>
      <c r="EL123" s="381"/>
      <c r="EM123" s="381"/>
      <c r="EN123" s="381"/>
      <c r="EO123" s="381"/>
      <c r="EP123" s="381"/>
      <c r="EQ123" s="381"/>
      <c r="ER123" s="381"/>
      <c r="ES123" s="381"/>
      <c r="ET123" s="382"/>
      <c r="EU123" s="372"/>
      <c r="EV123" s="372"/>
      <c r="EW123" s="372"/>
      <c r="EX123" s="372"/>
      <c r="EY123" s="372"/>
      <c r="EZ123" s="372"/>
      <c r="FA123" s="372"/>
      <c r="FB123" s="372"/>
      <c r="FC123" s="372"/>
      <c r="FD123" s="372"/>
      <c r="FE123" s="373"/>
      <c r="FF123" s="274"/>
      <c r="FG123" s="274"/>
      <c r="FH123" s="274"/>
      <c r="FI123" s="274"/>
      <c r="FJ123" s="274"/>
      <c r="FK123" s="275"/>
      <c r="FL123" s="278"/>
      <c r="FM123" s="279"/>
      <c r="FN123" s="279"/>
      <c r="FO123" s="280"/>
      <c r="FP123" s="366"/>
      <c r="FQ123" s="367"/>
    </row>
    <row r="124" spans="1:176" ht="6" customHeight="1" thickBot="1" x14ac:dyDescent="0.2"/>
    <row r="125" spans="1:176" ht="6" customHeight="1" x14ac:dyDescent="0.15">
      <c r="A125" s="431" t="s">
        <v>92</v>
      </c>
      <c r="B125" s="431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1"/>
      <c r="AG125" s="431"/>
      <c r="AH125" s="431"/>
      <c r="AI125" s="431"/>
      <c r="AJ125" s="431"/>
      <c r="AK125" s="431"/>
      <c r="AL125" s="431"/>
      <c r="AM125" s="431"/>
      <c r="AN125" s="431"/>
      <c r="AO125" s="431"/>
      <c r="AP125" s="431"/>
      <c r="AQ125" s="431"/>
      <c r="AR125" s="431"/>
      <c r="AS125" s="431"/>
      <c r="AT125" s="431"/>
      <c r="AU125" s="431"/>
      <c r="AV125" s="431"/>
      <c r="AW125" s="431"/>
      <c r="AX125" s="431"/>
      <c r="AY125" s="431"/>
      <c r="AZ125" s="431"/>
      <c r="BA125" s="431"/>
      <c r="BB125" s="431"/>
      <c r="BC125" s="431"/>
      <c r="BD125" s="431"/>
      <c r="BE125" s="431"/>
      <c r="BF125" s="431"/>
      <c r="BG125" s="431"/>
      <c r="BH125" s="431"/>
      <c r="BI125" s="431"/>
      <c r="BJ125" s="431"/>
      <c r="BK125" s="431"/>
      <c r="BL125" s="431"/>
      <c r="BM125" s="431"/>
      <c r="BN125" s="431"/>
      <c r="BO125" s="431"/>
      <c r="DM125" s="268"/>
      <c r="DN125" s="269"/>
      <c r="DO125" s="269"/>
      <c r="DP125" s="269"/>
      <c r="DQ125" s="269"/>
      <c r="DR125" s="269"/>
      <c r="DS125" s="269"/>
      <c r="DT125" s="269"/>
      <c r="DU125" s="269"/>
      <c r="DV125" s="269"/>
      <c r="DW125" s="269"/>
      <c r="DX125" s="269"/>
      <c r="DY125" s="269"/>
      <c r="DZ125" s="269"/>
      <c r="EA125" s="269"/>
      <c r="EB125" s="269"/>
      <c r="EC125" s="269"/>
      <c r="ED125" s="269"/>
      <c r="EE125" s="269"/>
      <c r="EF125" s="269"/>
      <c r="EG125" s="269"/>
      <c r="EH125" s="269"/>
      <c r="EI125" s="269"/>
      <c r="EJ125" s="269"/>
      <c r="EK125" s="268"/>
      <c r="EL125" s="269"/>
      <c r="EM125" s="269"/>
      <c r="EN125" s="269"/>
      <c r="EO125" s="269"/>
      <c r="EP125" s="269"/>
      <c r="EQ125" s="269"/>
      <c r="ER125" s="269"/>
      <c r="ES125" s="269"/>
      <c r="ET125" s="269"/>
      <c r="EU125" s="269"/>
      <c r="EV125" s="269"/>
      <c r="EW125" s="269"/>
      <c r="EX125" s="269"/>
      <c r="EY125" s="269"/>
      <c r="EZ125" s="269"/>
      <c r="FA125" s="269"/>
      <c r="FB125" s="269"/>
      <c r="FC125" s="269"/>
      <c r="FD125" s="270"/>
      <c r="FE125" s="262"/>
      <c r="FF125" s="263"/>
      <c r="FG125" s="263"/>
      <c r="FH125" s="263"/>
      <c r="FI125" s="263"/>
      <c r="FJ125" s="263"/>
      <c r="FK125" s="263"/>
      <c r="FL125" s="263"/>
      <c r="FM125" s="263"/>
      <c r="FN125" s="263"/>
      <c r="FO125" s="264"/>
      <c r="FP125" s="6"/>
      <c r="FQ125" s="6"/>
      <c r="FR125" s="6"/>
      <c r="FS125" s="7"/>
      <c r="FT125" s="7"/>
    </row>
    <row r="126" spans="1:176" ht="6" customHeight="1" thickBot="1" x14ac:dyDescent="0.2">
      <c r="A126" s="431"/>
      <c r="B126" s="431"/>
      <c r="C126" s="431"/>
      <c r="D126" s="431"/>
      <c r="E126" s="431"/>
      <c r="F126" s="431"/>
      <c r="G126" s="431"/>
      <c r="H126" s="431"/>
      <c r="I126" s="431"/>
      <c r="J126" s="431"/>
      <c r="K126" s="431"/>
      <c r="L126" s="431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1"/>
      <c r="AG126" s="431"/>
      <c r="AH126" s="431"/>
      <c r="AI126" s="431"/>
      <c r="AJ126" s="431"/>
      <c r="AK126" s="431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431"/>
      <c r="BB126" s="431"/>
      <c r="BC126" s="431"/>
      <c r="BD126" s="431"/>
      <c r="BE126" s="431"/>
      <c r="BF126" s="431"/>
      <c r="BG126" s="431"/>
      <c r="BH126" s="431"/>
      <c r="BI126" s="431"/>
      <c r="BJ126" s="431"/>
      <c r="BK126" s="431"/>
      <c r="BL126" s="431"/>
      <c r="BM126" s="431"/>
      <c r="BN126" s="431"/>
      <c r="BO126" s="431"/>
      <c r="DM126" s="271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72"/>
      <c r="EK126" s="271"/>
      <c r="EL126" s="272"/>
      <c r="EM126" s="272"/>
      <c r="EN126" s="272"/>
      <c r="EO126" s="272"/>
      <c r="EP126" s="272"/>
      <c r="EQ126" s="272"/>
      <c r="ER126" s="272"/>
      <c r="ES126" s="272"/>
      <c r="ET126" s="272"/>
      <c r="EU126" s="272"/>
      <c r="EV126" s="272"/>
      <c r="EW126" s="272"/>
      <c r="EX126" s="272"/>
      <c r="EY126" s="272"/>
      <c r="EZ126" s="272"/>
      <c r="FA126" s="272"/>
      <c r="FB126" s="272"/>
      <c r="FC126" s="272"/>
      <c r="FD126" s="273"/>
      <c r="FE126" s="265"/>
      <c r="FF126" s="266"/>
      <c r="FG126" s="266"/>
      <c r="FH126" s="266"/>
      <c r="FI126" s="266"/>
      <c r="FJ126" s="266"/>
      <c r="FK126" s="266"/>
      <c r="FL126" s="266"/>
      <c r="FM126" s="266"/>
      <c r="FN126" s="266"/>
      <c r="FO126" s="267"/>
      <c r="FP126" s="6"/>
      <c r="FQ126" s="6"/>
      <c r="FR126" s="6"/>
      <c r="FS126" s="7"/>
      <c r="FT126" s="7"/>
    </row>
    <row r="127" spans="1:176" ht="6" customHeight="1" thickBot="1" x14ac:dyDescent="0.2">
      <c r="A127" s="431"/>
      <c r="B127" s="43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1"/>
      <c r="AK127" s="431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431"/>
      <c r="BB127" s="431"/>
      <c r="BC127" s="431"/>
      <c r="BD127" s="431"/>
      <c r="BE127" s="431"/>
      <c r="BF127" s="431"/>
      <c r="BG127" s="431"/>
      <c r="BH127" s="431"/>
      <c r="BI127" s="431"/>
      <c r="BJ127" s="431"/>
      <c r="BK127" s="431"/>
      <c r="BL127" s="431"/>
      <c r="BM127" s="431"/>
      <c r="BN127" s="431"/>
      <c r="BO127" s="431"/>
      <c r="DC127" s="219" t="s">
        <v>93</v>
      </c>
      <c r="DD127" s="90"/>
      <c r="DE127" s="90"/>
      <c r="DF127" s="90"/>
      <c r="DG127" s="90"/>
      <c r="DH127" s="90"/>
      <c r="DI127" s="90"/>
      <c r="DJ127" s="90"/>
      <c r="DK127" s="90"/>
      <c r="DL127" s="220"/>
      <c r="DM127" s="224"/>
      <c r="DN127" s="225"/>
      <c r="DO127" s="225"/>
      <c r="DP127" s="225"/>
      <c r="DQ127" s="225"/>
      <c r="DR127" s="225"/>
      <c r="DS127" s="225"/>
      <c r="DT127" s="225"/>
      <c r="DU127" s="225"/>
      <c r="DV127" s="225"/>
      <c r="DW127" s="225"/>
      <c r="DX127" s="225"/>
      <c r="DY127" s="225"/>
      <c r="DZ127" s="225"/>
      <c r="EA127" s="225"/>
      <c r="EB127" s="225"/>
      <c r="EC127" s="225"/>
      <c r="ED127" s="225"/>
      <c r="EE127" s="225"/>
      <c r="EF127" s="225"/>
      <c r="EG127" s="225"/>
      <c r="EH127" s="215" t="s">
        <v>37</v>
      </c>
      <c r="EI127" s="215"/>
      <c r="EJ127" s="215"/>
      <c r="EK127" s="224"/>
      <c r="EL127" s="225"/>
      <c r="EM127" s="225"/>
      <c r="EN127" s="225"/>
      <c r="EO127" s="225"/>
      <c r="EP127" s="225"/>
      <c r="EQ127" s="225"/>
      <c r="ER127" s="225"/>
      <c r="ES127" s="225"/>
      <c r="ET127" s="225"/>
      <c r="EU127" s="225"/>
      <c r="EV127" s="225"/>
      <c r="EW127" s="225"/>
      <c r="EX127" s="225"/>
      <c r="EY127" s="225"/>
      <c r="EZ127" s="225"/>
      <c r="FA127" s="225"/>
      <c r="FB127" s="215" t="s">
        <v>37</v>
      </c>
      <c r="FC127" s="215"/>
      <c r="FD127" s="216"/>
      <c r="FE127" s="283"/>
      <c r="FF127" s="284"/>
      <c r="FG127" s="284"/>
      <c r="FH127" s="284"/>
      <c r="FI127" s="284"/>
      <c r="FJ127" s="284"/>
      <c r="FK127" s="284"/>
      <c r="FL127" s="284"/>
      <c r="FM127" s="285"/>
      <c r="FN127" s="281" t="s">
        <v>37</v>
      </c>
      <c r="FO127" s="282"/>
      <c r="FP127" s="22"/>
      <c r="FQ127" s="21"/>
      <c r="FR127" s="21"/>
      <c r="FS127" s="7"/>
      <c r="FT127" s="7"/>
    </row>
    <row r="128" spans="1:176" ht="6" customHeight="1" thickBot="1" x14ac:dyDescent="0.2">
      <c r="A128" s="431"/>
      <c r="B128" s="431"/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1"/>
      <c r="AG128" s="431"/>
      <c r="AH128" s="431"/>
      <c r="AI128" s="431"/>
      <c r="AJ128" s="431"/>
      <c r="AK128" s="431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1"/>
      <c r="BB128" s="431"/>
      <c r="BC128" s="431"/>
      <c r="BD128" s="431"/>
      <c r="BE128" s="431"/>
      <c r="BF128" s="431"/>
      <c r="BG128" s="431"/>
      <c r="BH128" s="431"/>
      <c r="BI128" s="431"/>
      <c r="BJ128" s="431"/>
      <c r="BK128" s="431"/>
      <c r="BL128" s="431"/>
      <c r="BM128" s="431"/>
      <c r="BN128" s="431"/>
      <c r="BO128" s="431"/>
      <c r="DC128" s="221"/>
      <c r="DD128" s="94"/>
      <c r="DE128" s="94"/>
      <c r="DF128" s="94"/>
      <c r="DG128" s="94"/>
      <c r="DH128" s="94"/>
      <c r="DI128" s="94"/>
      <c r="DJ128" s="94"/>
      <c r="DK128" s="94"/>
      <c r="DL128" s="222"/>
      <c r="DM128" s="226"/>
      <c r="DN128" s="227"/>
      <c r="DO128" s="227"/>
      <c r="DP128" s="227"/>
      <c r="DQ128" s="227"/>
      <c r="DR128" s="227"/>
      <c r="DS128" s="227"/>
      <c r="DT128" s="227"/>
      <c r="DU128" s="227"/>
      <c r="DV128" s="227"/>
      <c r="DW128" s="227"/>
      <c r="DX128" s="227"/>
      <c r="DY128" s="227"/>
      <c r="DZ128" s="227"/>
      <c r="EA128" s="227"/>
      <c r="EB128" s="227"/>
      <c r="EC128" s="227"/>
      <c r="ED128" s="227"/>
      <c r="EE128" s="227"/>
      <c r="EF128" s="227"/>
      <c r="EG128" s="227"/>
      <c r="EH128" s="217"/>
      <c r="EI128" s="217"/>
      <c r="EJ128" s="217"/>
      <c r="EK128" s="226"/>
      <c r="EL128" s="227"/>
      <c r="EM128" s="227"/>
      <c r="EN128" s="227"/>
      <c r="EO128" s="227"/>
      <c r="EP128" s="227"/>
      <c r="EQ128" s="227"/>
      <c r="ER128" s="227"/>
      <c r="ES128" s="227"/>
      <c r="ET128" s="227"/>
      <c r="EU128" s="227"/>
      <c r="EV128" s="227"/>
      <c r="EW128" s="227"/>
      <c r="EX128" s="227"/>
      <c r="EY128" s="227"/>
      <c r="EZ128" s="227"/>
      <c r="FA128" s="227"/>
      <c r="FB128" s="217"/>
      <c r="FC128" s="217"/>
      <c r="FD128" s="218"/>
      <c r="FE128" s="283"/>
      <c r="FF128" s="284"/>
      <c r="FG128" s="284"/>
      <c r="FH128" s="284"/>
      <c r="FI128" s="284"/>
      <c r="FJ128" s="284"/>
      <c r="FK128" s="284"/>
      <c r="FL128" s="284"/>
      <c r="FM128" s="285"/>
      <c r="FN128" s="281"/>
      <c r="FO128" s="282"/>
      <c r="FP128" s="22"/>
      <c r="FQ128" s="21"/>
      <c r="FR128" s="21"/>
      <c r="FS128" s="7"/>
      <c r="FT128" s="7"/>
    </row>
    <row r="129" spans="1:176" ht="6" customHeight="1" thickBot="1" x14ac:dyDescent="0.2">
      <c r="DC129" s="219" t="s">
        <v>94</v>
      </c>
      <c r="DD129" s="90"/>
      <c r="DE129" s="90"/>
      <c r="DF129" s="90"/>
      <c r="DG129" s="90"/>
      <c r="DH129" s="90"/>
      <c r="DI129" s="90"/>
      <c r="DJ129" s="90"/>
      <c r="DK129" s="90"/>
      <c r="DL129" s="220"/>
      <c r="DM129" s="224"/>
      <c r="DN129" s="225"/>
      <c r="DO129" s="225"/>
      <c r="DP129" s="225"/>
      <c r="DQ129" s="225"/>
      <c r="DR129" s="225"/>
      <c r="DS129" s="225"/>
      <c r="DT129" s="225"/>
      <c r="DU129" s="225"/>
      <c r="DV129" s="225"/>
      <c r="DW129" s="225"/>
      <c r="DX129" s="225"/>
      <c r="DY129" s="225"/>
      <c r="DZ129" s="225"/>
      <c r="EA129" s="225"/>
      <c r="EB129" s="225"/>
      <c r="EC129" s="225"/>
      <c r="ED129" s="225"/>
      <c r="EE129" s="225"/>
      <c r="EF129" s="225"/>
      <c r="EG129" s="225"/>
      <c r="EH129" s="215" t="s">
        <v>37</v>
      </c>
      <c r="EI129" s="215"/>
      <c r="EJ129" s="215"/>
      <c r="EK129" s="224"/>
      <c r="EL129" s="225"/>
      <c r="EM129" s="225"/>
      <c r="EN129" s="225"/>
      <c r="EO129" s="225"/>
      <c r="EP129" s="225"/>
      <c r="EQ129" s="225"/>
      <c r="ER129" s="225"/>
      <c r="ES129" s="225"/>
      <c r="ET129" s="225"/>
      <c r="EU129" s="225"/>
      <c r="EV129" s="225"/>
      <c r="EW129" s="225"/>
      <c r="EX129" s="225"/>
      <c r="EY129" s="225"/>
      <c r="EZ129" s="225"/>
      <c r="FA129" s="225"/>
      <c r="FB129" s="215" t="s">
        <v>37</v>
      </c>
      <c r="FC129" s="215"/>
      <c r="FD129" s="216"/>
      <c r="FE129" s="283"/>
      <c r="FF129" s="284"/>
      <c r="FG129" s="284"/>
      <c r="FH129" s="284"/>
      <c r="FI129" s="284"/>
      <c r="FJ129" s="284"/>
      <c r="FK129" s="284"/>
      <c r="FL129" s="284"/>
      <c r="FM129" s="285"/>
      <c r="FN129" s="281" t="s">
        <v>37</v>
      </c>
      <c r="FO129" s="282"/>
      <c r="FP129" s="22"/>
      <c r="FQ129" s="21"/>
      <c r="FR129" s="21"/>
      <c r="FS129" s="7"/>
      <c r="FT129" s="7"/>
    </row>
    <row r="130" spans="1:176" ht="6" customHeight="1" thickBot="1" x14ac:dyDescent="0.2">
      <c r="C130" s="164" t="s">
        <v>138</v>
      </c>
      <c r="D130" s="164"/>
      <c r="E130" s="164"/>
      <c r="F130" s="164"/>
      <c r="G130" s="164"/>
      <c r="H130" s="432"/>
      <c r="I130" s="432"/>
      <c r="J130" s="432"/>
      <c r="K130" s="432"/>
      <c r="L130" s="432"/>
      <c r="M130" s="164" t="s">
        <v>56</v>
      </c>
      <c r="N130" s="164"/>
      <c r="O130" s="164"/>
      <c r="P130" s="164"/>
      <c r="Q130" s="432"/>
      <c r="R130" s="432"/>
      <c r="S130" s="432"/>
      <c r="T130" s="432"/>
      <c r="U130" s="164" t="s">
        <v>57</v>
      </c>
      <c r="V130" s="164"/>
      <c r="W130" s="164"/>
      <c r="X130" s="164"/>
      <c r="Y130" s="432"/>
      <c r="Z130" s="432"/>
      <c r="AA130" s="432"/>
      <c r="AB130" s="432"/>
      <c r="AC130" s="164" t="s">
        <v>58</v>
      </c>
      <c r="AD130" s="164"/>
      <c r="AE130" s="164"/>
      <c r="DC130" s="221"/>
      <c r="DD130" s="94"/>
      <c r="DE130" s="94"/>
      <c r="DF130" s="94"/>
      <c r="DG130" s="94"/>
      <c r="DH130" s="94"/>
      <c r="DI130" s="94"/>
      <c r="DJ130" s="94"/>
      <c r="DK130" s="94"/>
      <c r="DL130" s="222"/>
      <c r="DM130" s="226"/>
      <c r="DN130" s="227"/>
      <c r="DO130" s="227"/>
      <c r="DP130" s="227"/>
      <c r="DQ130" s="227"/>
      <c r="DR130" s="227"/>
      <c r="DS130" s="227"/>
      <c r="DT130" s="227"/>
      <c r="DU130" s="227"/>
      <c r="DV130" s="227"/>
      <c r="DW130" s="227"/>
      <c r="DX130" s="227"/>
      <c r="DY130" s="227"/>
      <c r="DZ130" s="227"/>
      <c r="EA130" s="227"/>
      <c r="EB130" s="227"/>
      <c r="EC130" s="227"/>
      <c r="ED130" s="227"/>
      <c r="EE130" s="227"/>
      <c r="EF130" s="227"/>
      <c r="EG130" s="227"/>
      <c r="EH130" s="217"/>
      <c r="EI130" s="217"/>
      <c r="EJ130" s="217"/>
      <c r="EK130" s="226"/>
      <c r="EL130" s="227"/>
      <c r="EM130" s="227"/>
      <c r="EN130" s="227"/>
      <c r="EO130" s="227"/>
      <c r="EP130" s="227"/>
      <c r="EQ130" s="227"/>
      <c r="ER130" s="227"/>
      <c r="ES130" s="227"/>
      <c r="ET130" s="227"/>
      <c r="EU130" s="227"/>
      <c r="EV130" s="227"/>
      <c r="EW130" s="227"/>
      <c r="EX130" s="227"/>
      <c r="EY130" s="227"/>
      <c r="EZ130" s="227"/>
      <c r="FA130" s="227"/>
      <c r="FB130" s="217"/>
      <c r="FC130" s="217"/>
      <c r="FD130" s="218"/>
      <c r="FE130" s="283"/>
      <c r="FF130" s="284"/>
      <c r="FG130" s="284"/>
      <c r="FH130" s="284"/>
      <c r="FI130" s="284"/>
      <c r="FJ130" s="284"/>
      <c r="FK130" s="284"/>
      <c r="FL130" s="284"/>
      <c r="FM130" s="285"/>
      <c r="FN130" s="281"/>
      <c r="FO130" s="282"/>
      <c r="FP130" s="22"/>
      <c r="FQ130" s="21"/>
      <c r="FR130" s="21"/>
      <c r="FS130" s="7"/>
      <c r="FT130" s="7"/>
    </row>
    <row r="131" spans="1:176" ht="6" customHeight="1" x14ac:dyDescent="0.15">
      <c r="C131" s="164"/>
      <c r="D131" s="164"/>
      <c r="E131" s="164"/>
      <c r="F131" s="164"/>
      <c r="G131" s="164"/>
      <c r="H131" s="432"/>
      <c r="I131" s="432"/>
      <c r="J131" s="432"/>
      <c r="K131" s="432"/>
      <c r="L131" s="432"/>
      <c r="M131" s="164"/>
      <c r="N131" s="164"/>
      <c r="O131" s="164"/>
      <c r="P131" s="164"/>
      <c r="Q131" s="432"/>
      <c r="R131" s="432"/>
      <c r="S131" s="432"/>
      <c r="T131" s="432"/>
      <c r="U131" s="164"/>
      <c r="V131" s="164"/>
      <c r="W131" s="164"/>
      <c r="X131" s="164"/>
      <c r="Y131" s="432"/>
      <c r="Z131" s="432"/>
      <c r="AA131" s="432"/>
      <c r="AB131" s="432"/>
      <c r="AC131" s="164"/>
      <c r="AD131" s="164"/>
      <c r="AE131" s="164"/>
      <c r="DC131" s="219" t="s">
        <v>96</v>
      </c>
      <c r="DD131" s="90"/>
      <c r="DE131" s="90"/>
      <c r="DF131" s="90"/>
      <c r="DG131" s="90"/>
      <c r="DH131" s="90"/>
      <c r="DI131" s="90"/>
      <c r="DJ131" s="90"/>
      <c r="DK131" s="90"/>
      <c r="DL131" s="220"/>
      <c r="DM131" s="224"/>
      <c r="DN131" s="225"/>
      <c r="DO131" s="225"/>
      <c r="DP131" s="225"/>
      <c r="DQ131" s="225"/>
      <c r="DR131" s="225"/>
      <c r="DS131" s="225"/>
      <c r="DT131" s="225"/>
      <c r="DU131" s="225"/>
      <c r="DV131" s="225"/>
      <c r="DW131" s="225"/>
      <c r="DX131" s="225"/>
      <c r="DY131" s="225"/>
      <c r="DZ131" s="225"/>
      <c r="EA131" s="225"/>
      <c r="EB131" s="225"/>
      <c r="EC131" s="225"/>
      <c r="ED131" s="225"/>
      <c r="EE131" s="225"/>
      <c r="EF131" s="225"/>
      <c r="EG131" s="225"/>
      <c r="EH131" s="215" t="s">
        <v>37</v>
      </c>
      <c r="EI131" s="215"/>
      <c r="EJ131" s="215"/>
      <c r="EK131" s="224"/>
      <c r="EL131" s="225"/>
      <c r="EM131" s="225"/>
      <c r="EN131" s="225"/>
      <c r="EO131" s="225"/>
      <c r="EP131" s="225"/>
      <c r="EQ131" s="225"/>
      <c r="ER131" s="225"/>
      <c r="ES131" s="225"/>
      <c r="ET131" s="225"/>
      <c r="EU131" s="225"/>
      <c r="EV131" s="225"/>
      <c r="EW131" s="225"/>
      <c r="EX131" s="225"/>
      <c r="EY131" s="225"/>
      <c r="EZ131" s="225"/>
      <c r="FA131" s="225"/>
      <c r="FB131" s="215" t="s">
        <v>37</v>
      </c>
      <c r="FC131" s="215"/>
      <c r="FD131" s="216"/>
      <c r="FE131" s="419"/>
      <c r="FF131" s="420"/>
      <c r="FG131" s="420"/>
      <c r="FH131" s="420"/>
      <c r="FI131" s="420"/>
      <c r="FJ131" s="420"/>
      <c r="FK131" s="420"/>
      <c r="FL131" s="420"/>
      <c r="FM131" s="421"/>
      <c r="FN131" s="425" t="s">
        <v>37</v>
      </c>
      <c r="FO131" s="426"/>
      <c r="FP131" s="22"/>
      <c r="FQ131" s="21"/>
      <c r="FR131" s="21"/>
      <c r="FS131" s="7"/>
      <c r="FT131" s="7"/>
    </row>
    <row r="132" spans="1:176" ht="6" customHeight="1" thickBot="1" x14ac:dyDescent="0.2">
      <c r="AF132" s="416" t="s">
        <v>97</v>
      </c>
      <c r="AG132" s="416"/>
      <c r="AH132" s="416"/>
      <c r="AI132" s="416"/>
      <c r="AJ132" s="416"/>
      <c r="AK132" s="416"/>
      <c r="AL132" s="416"/>
      <c r="AM132" s="416"/>
      <c r="AN132" s="416"/>
      <c r="AO132" s="416"/>
      <c r="AP132" s="416"/>
      <c r="AQ132" s="416"/>
      <c r="AR132" s="416"/>
      <c r="AS132" s="416"/>
      <c r="AT132" s="416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R132" s="416" t="s">
        <v>98</v>
      </c>
      <c r="CS132" s="416"/>
      <c r="CT132" s="416"/>
      <c r="CU132" s="416"/>
      <c r="CV132" s="416"/>
      <c r="CW132" s="416"/>
      <c r="DC132" s="221"/>
      <c r="DD132" s="94"/>
      <c r="DE132" s="94"/>
      <c r="DF132" s="94"/>
      <c r="DG132" s="94"/>
      <c r="DH132" s="94"/>
      <c r="DI132" s="94"/>
      <c r="DJ132" s="94"/>
      <c r="DK132" s="94"/>
      <c r="DL132" s="222"/>
      <c r="DM132" s="226"/>
      <c r="DN132" s="227"/>
      <c r="DO132" s="227"/>
      <c r="DP132" s="227"/>
      <c r="DQ132" s="227"/>
      <c r="DR132" s="227"/>
      <c r="DS132" s="227"/>
      <c r="DT132" s="227"/>
      <c r="DU132" s="227"/>
      <c r="DV132" s="227"/>
      <c r="DW132" s="227"/>
      <c r="DX132" s="227"/>
      <c r="DY132" s="227"/>
      <c r="DZ132" s="227"/>
      <c r="EA132" s="227"/>
      <c r="EB132" s="227"/>
      <c r="EC132" s="227"/>
      <c r="ED132" s="227"/>
      <c r="EE132" s="227"/>
      <c r="EF132" s="227"/>
      <c r="EG132" s="227"/>
      <c r="EH132" s="217"/>
      <c r="EI132" s="217"/>
      <c r="EJ132" s="217"/>
      <c r="EK132" s="226"/>
      <c r="EL132" s="227"/>
      <c r="EM132" s="227"/>
      <c r="EN132" s="227"/>
      <c r="EO132" s="227"/>
      <c r="EP132" s="227"/>
      <c r="EQ132" s="227"/>
      <c r="ER132" s="227"/>
      <c r="ES132" s="227"/>
      <c r="ET132" s="227"/>
      <c r="EU132" s="227"/>
      <c r="EV132" s="227"/>
      <c r="EW132" s="227"/>
      <c r="EX132" s="227"/>
      <c r="EY132" s="227"/>
      <c r="EZ132" s="227"/>
      <c r="FA132" s="227"/>
      <c r="FB132" s="217"/>
      <c r="FC132" s="217"/>
      <c r="FD132" s="218"/>
      <c r="FE132" s="422"/>
      <c r="FF132" s="423"/>
      <c r="FG132" s="423"/>
      <c r="FH132" s="423"/>
      <c r="FI132" s="423"/>
      <c r="FJ132" s="423"/>
      <c r="FK132" s="423"/>
      <c r="FL132" s="423"/>
      <c r="FM132" s="424"/>
      <c r="FN132" s="427"/>
      <c r="FO132" s="428"/>
      <c r="FP132" s="22"/>
      <c r="FQ132" s="21"/>
      <c r="FR132" s="21"/>
      <c r="FS132" s="7"/>
      <c r="FT132" s="7"/>
    </row>
    <row r="133" spans="1:176" ht="6" customHeight="1" x14ac:dyDescent="0.15">
      <c r="AF133" s="416"/>
      <c r="AG133" s="416"/>
      <c r="AH133" s="416"/>
      <c r="AI133" s="416"/>
      <c r="AJ133" s="416"/>
      <c r="AK133" s="416"/>
      <c r="AL133" s="416"/>
      <c r="AM133" s="416"/>
      <c r="AN133" s="416"/>
      <c r="AO133" s="416"/>
      <c r="AP133" s="416"/>
      <c r="AQ133" s="416"/>
      <c r="AR133" s="416"/>
      <c r="AS133" s="416"/>
      <c r="AT133" s="416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R133" s="416"/>
      <c r="CS133" s="416"/>
      <c r="CT133" s="416"/>
      <c r="CU133" s="416"/>
      <c r="CV133" s="416"/>
      <c r="CW133" s="416"/>
      <c r="FO133" s="7"/>
      <c r="FP133" s="7"/>
      <c r="FQ133" s="7"/>
      <c r="FR133" s="7"/>
      <c r="FS133" s="7"/>
      <c r="FT133" s="7"/>
    </row>
    <row r="134" spans="1:176" ht="6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416"/>
      <c r="AG134" s="416"/>
      <c r="AH134" s="416"/>
      <c r="AI134" s="416"/>
      <c r="AJ134" s="416"/>
      <c r="AK134" s="416"/>
      <c r="AL134" s="416"/>
      <c r="AM134" s="416"/>
      <c r="AN134" s="416"/>
      <c r="AO134" s="416"/>
      <c r="AP134" s="416"/>
      <c r="AQ134" s="416"/>
      <c r="AR134" s="416"/>
      <c r="AS134" s="416"/>
      <c r="AT134" s="416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29"/>
      <c r="CI134" s="229"/>
      <c r="CJ134" s="229"/>
      <c r="CK134" s="229"/>
      <c r="CL134" s="229"/>
      <c r="CM134" s="229"/>
      <c r="CN134" s="229"/>
      <c r="CO134" s="229"/>
      <c r="CP134" s="229"/>
      <c r="CR134" s="416"/>
      <c r="CS134" s="416"/>
      <c r="CT134" s="416"/>
      <c r="CU134" s="416"/>
      <c r="CV134" s="416"/>
      <c r="CW134" s="416"/>
      <c r="DP134" s="223" t="s">
        <v>99</v>
      </c>
      <c r="DQ134" s="223"/>
      <c r="DR134" s="223"/>
      <c r="DS134" s="223"/>
      <c r="DT134" s="223"/>
      <c r="DU134" s="223"/>
      <c r="DV134" s="223"/>
      <c r="DW134" s="223"/>
      <c r="DX134" s="223"/>
      <c r="DY134" s="223"/>
      <c r="DZ134" s="223"/>
      <c r="EA134" s="223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417"/>
      <c r="EL134" s="417"/>
      <c r="EM134" s="417"/>
      <c r="EN134" s="417"/>
      <c r="EO134" s="417"/>
      <c r="EP134" s="417"/>
      <c r="EQ134" s="417"/>
      <c r="ER134" s="417"/>
      <c r="ES134" s="417"/>
      <c r="ET134" s="417"/>
      <c r="EU134" s="417"/>
      <c r="EV134" s="417"/>
      <c r="EW134" s="417"/>
      <c r="EX134" s="417"/>
      <c r="EY134" s="417"/>
      <c r="EZ134" s="417"/>
      <c r="FA134" s="417"/>
      <c r="FB134" s="417"/>
      <c r="FC134" s="417"/>
      <c r="FD134" s="417"/>
      <c r="FE134" s="417"/>
      <c r="FF134" s="417"/>
      <c r="FG134" s="417"/>
      <c r="FH134" s="417"/>
      <c r="FI134" s="417"/>
      <c r="FJ134" s="417"/>
      <c r="FK134" s="417"/>
      <c r="FL134" s="417"/>
      <c r="FM134" s="417"/>
      <c r="FO134" s="416" t="s">
        <v>98</v>
      </c>
      <c r="FP134" s="416"/>
      <c r="FQ134" s="416"/>
      <c r="FR134" s="5"/>
      <c r="FS134" s="5"/>
      <c r="FT134" s="5"/>
    </row>
    <row r="135" spans="1:176" ht="6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DP135" s="223"/>
      <c r="DQ135" s="223"/>
      <c r="DR135" s="223"/>
      <c r="DS135" s="223"/>
      <c r="DT135" s="223"/>
      <c r="DU135" s="223"/>
      <c r="DV135" s="223"/>
      <c r="DW135" s="223"/>
      <c r="DX135" s="223"/>
      <c r="DY135" s="223"/>
      <c r="DZ135" s="223"/>
      <c r="EA135" s="223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417"/>
      <c r="EL135" s="417"/>
      <c r="EM135" s="417"/>
      <c r="EN135" s="417"/>
      <c r="EO135" s="417"/>
      <c r="EP135" s="417"/>
      <c r="EQ135" s="417"/>
      <c r="ER135" s="417"/>
      <c r="ES135" s="417"/>
      <c r="ET135" s="417"/>
      <c r="EU135" s="417"/>
      <c r="EV135" s="417"/>
      <c r="EW135" s="417"/>
      <c r="EX135" s="417"/>
      <c r="EY135" s="417"/>
      <c r="EZ135" s="417"/>
      <c r="FA135" s="417"/>
      <c r="FB135" s="417"/>
      <c r="FC135" s="417"/>
      <c r="FD135" s="417"/>
      <c r="FE135" s="417"/>
      <c r="FF135" s="417"/>
      <c r="FG135" s="417"/>
      <c r="FH135" s="417"/>
      <c r="FI135" s="417"/>
      <c r="FJ135" s="417"/>
      <c r="FK135" s="417"/>
      <c r="FL135" s="417"/>
      <c r="FM135" s="417"/>
      <c r="FO135" s="416"/>
      <c r="FP135" s="416"/>
      <c r="FQ135" s="416"/>
      <c r="FR135" s="5"/>
      <c r="FS135" s="5"/>
      <c r="FT135" s="5"/>
    </row>
    <row r="136" spans="1:176" ht="6" customHeight="1" x14ac:dyDescent="0.15">
      <c r="A136" s="429"/>
      <c r="B136" s="429"/>
      <c r="C136" s="429"/>
      <c r="D136" s="429"/>
      <c r="E136" s="429"/>
      <c r="F136" s="429"/>
      <c r="G136" s="429"/>
      <c r="H136" s="429"/>
      <c r="I136" s="429"/>
      <c r="J136" s="429"/>
      <c r="K136" s="102" t="s">
        <v>100</v>
      </c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418"/>
      <c r="EL136" s="418"/>
      <c r="EM136" s="418"/>
      <c r="EN136" s="418"/>
      <c r="EO136" s="418"/>
      <c r="EP136" s="418"/>
      <c r="EQ136" s="418"/>
      <c r="ER136" s="418"/>
      <c r="ES136" s="418"/>
      <c r="ET136" s="418"/>
      <c r="EU136" s="418"/>
      <c r="EV136" s="418"/>
      <c r="EW136" s="418"/>
      <c r="EX136" s="418"/>
      <c r="EY136" s="418"/>
      <c r="EZ136" s="418"/>
      <c r="FA136" s="418"/>
      <c r="FB136" s="418"/>
      <c r="FC136" s="418"/>
      <c r="FD136" s="418"/>
      <c r="FE136" s="418"/>
      <c r="FF136" s="418"/>
      <c r="FG136" s="418"/>
      <c r="FH136" s="418"/>
      <c r="FI136" s="418"/>
      <c r="FJ136" s="418"/>
      <c r="FK136" s="418"/>
      <c r="FL136" s="418"/>
      <c r="FM136" s="418"/>
      <c r="FO136" s="416"/>
      <c r="FP136" s="416"/>
      <c r="FQ136" s="416"/>
      <c r="FR136" s="5"/>
      <c r="FS136" s="5"/>
      <c r="FT136" s="5"/>
    </row>
    <row r="137" spans="1:176" ht="6" customHeight="1" x14ac:dyDescent="0.15">
      <c r="A137" s="429"/>
      <c r="B137" s="429"/>
      <c r="C137" s="429"/>
      <c r="D137" s="429"/>
      <c r="E137" s="429"/>
      <c r="F137" s="429"/>
      <c r="G137" s="429"/>
      <c r="H137" s="429"/>
      <c r="I137" s="429"/>
      <c r="J137" s="429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</row>
    <row r="138" spans="1:176" ht="6" customHeight="1" x14ac:dyDescent="0.15">
      <c r="A138" s="430"/>
      <c r="B138" s="430"/>
      <c r="C138" s="430"/>
      <c r="D138" s="430"/>
      <c r="E138" s="430"/>
      <c r="F138" s="430"/>
      <c r="G138" s="430"/>
      <c r="H138" s="430"/>
      <c r="I138" s="430"/>
      <c r="J138" s="430"/>
      <c r="K138" s="433"/>
      <c r="L138" s="433"/>
      <c r="M138" s="433"/>
      <c r="N138" s="433"/>
      <c r="O138" s="433"/>
      <c r="P138" s="433"/>
      <c r="Q138" s="433"/>
      <c r="R138" s="433"/>
      <c r="S138" s="433"/>
      <c r="T138" s="433"/>
      <c r="U138" s="433"/>
      <c r="V138" s="433"/>
      <c r="W138" s="433"/>
      <c r="X138" s="433"/>
      <c r="Y138" s="433"/>
      <c r="Z138" s="433"/>
      <c r="AA138" s="433"/>
      <c r="AB138" s="433"/>
      <c r="AC138" s="433"/>
      <c r="AD138" s="433"/>
      <c r="AE138" s="433"/>
      <c r="AF138" s="433"/>
      <c r="AG138" s="433"/>
      <c r="AH138" s="433"/>
      <c r="AI138" s="433"/>
      <c r="AJ138" s="433"/>
      <c r="AK138" s="433"/>
      <c r="AL138" s="433"/>
      <c r="AM138" s="433"/>
      <c r="AN138" s="433"/>
      <c r="AO138" s="433"/>
      <c r="AP138" s="433"/>
      <c r="AQ138" s="433"/>
      <c r="AR138" s="433"/>
      <c r="AS138" s="433"/>
      <c r="AT138" s="433"/>
      <c r="AU138" s="433"/>
      <c r="AV138" s="433"/>
      <c r="AW138" s="433"/>
      <c r="AX138" s="433"/>
      <c r="AY138" s="433"/>
      <c r="AZ138" s="433"/>
      <c r="BA138" s="433"/>
      <c r="BB138" s="433"/>
      <c r="BC138" s="433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</row>
    <row r="139" spans="1:176" ht="6" customHeight="1" x14ac:dyDescent="0.15"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</row>
    <row r="140" spans="1:176" ht="6" customHeight="1" x14ac:dyDescent="0.15"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7"/>
      <c r="FS140" s="7"/>
      <c r="FT140" s="7"/>
    </row>
    <row r="141" spans="1:176" ht="6" customHeight="1" x14ac:dyDescent="0.15"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7"/>
      <c r="FS141" s="7"/>
      <c r="FT141" s="7"/>
    </row>
    <row r="142" spans="1:176" ht="6" customHeight="1" x14ac:dyDescent="0.15"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7"/>
      <c r="FS142" s="7"/>
      <c r="FT142" s="7"/>
    </row>
    <row r="143" spans="1:176" ht="6" customHeight="1" x14ac:dyDescent="0.15"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</row>
    <row r="144" spans="1:176" ht="6" customHeight="1" x14ac:dyDescent="0.15"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</row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85">
    <mergeCell ref="FF62:FT63"/>
    <mergeCell ref="DU61:FD62"/>
    <mergeCell ref="DU65:FD66"/>
    <mergeCell ref="DU57:FD58"/>
    <mergeCell ref="FE18:FM22"/>
    <mergeCell ref="FP27:FR28"/>
    <mergeCell ref="FN18:FP22"/>
    <mergeCell ref="DU35:FD36"/>
    <mergeCell ref="FQ18:FT22"/>
    <mergeCell ref="FN53:FP55"/>
    <mergeCell ref="DU25:FD26"/>
    <mergeCell ref="DU27:FD28"/>
    <mergeCell ref="FK51:FM52"/>
    <mergeCell ref="FO51:FQ52"/>
    <mergeCell ref="DU55:FD56"/>
    <mergeCell ref="DU53:FD54"/>
    <mergeCell ref="FF53:FH55"/>
    <mergeCell ref="FJ53:FL55"/>
    <mergeCell ref="FE23:FT25"/>
    <mergeCell ref="FK26:FO28"/>
    <mergeCell ref="FF56:FT57"/>
    <mergeCell ref="FO43:FR44"/>
    <mergeCell ref="DU45:FD46"/>
    <mergeCell ref="DU51:FD52"/>
    <mergeCell ref="DU43:FD44"/>
    <mergeCell ref="DA29:DJ30"/>
    <mergeCell ref="DK43:DT44"/>
    <mergeCell ref="DA39:DJ40"/>
    <mergeCell ref="DA37:DJ38"/>
    <mergeCell ref="DU23:FD24"/>
    <mergeCell ref="DU31:FD32"/>
    <mergeCell ref="DK31:DT32"/>
    <mergeCell ref="DA51:DJ52"/>
    <mergeCell ref="AC57:AF58"/>
    <mergeCell ref="AC59:AF60"/>
    <mergeCell ref="DA55:DJ56"/>
    <mergeCell ref="DA63:DJ64"/>
    <mergeCell ref="BY71:CZ72"/>
    <mergeCell ref="BQ67:BX68"/>
    <mergeCell ref="BQ75:BX76"/>
    <mergeCell ref="BQ73:BX74"/>
    <mergeCell ref="FK33:FO35"/>
    <mergeCell ref="FE37:FT38"/>
    <mergeCell ref="FF41:FT42"/>
    <mergeCell ref="BQ37:BX38"/>
    <mergeCell ref="BQ47:BX48"/>
    <mergeCell ref="BY41:CZ42"/>
    <mergeCell ref="BY43:CZ44"/>
    <mergeCell ref="DU47:FD48"/>
    <mergeCell ref="DU49:FD50"/>
    <mergeCell ref="DU37:FD38"/>
    <mergeCell ref="BQ49:BX50"/>
    <mergeCell ref="BQ45:BX46"/>
    <mergeCell ref="BQ43:BX44"/>
    <mergeCell ref="BQ33:BX34"/>
    <mergeCell ref="BQ35:BX36"/>
    <mergeCell ref="BQ39:BX40"/>
    <mergeCell ref="AG69:BP70"/>
    <mergeCell ref="AC71:AF72"/>
    <mergeCell ref="BQ71:BX72"/>
    <mergeCell ref="AG61:BP62"/>
    <mergeCell ref="AC69:AF70"/>
    <mergeCell ref="AG65:BP66"/>
    <mergeCell ref="AG67:BP68"/>
    <mergeCell ref="BQ61:BX62"/>
    <mergeCell ref="BQ63:BX64"/>
    <mergeCell ref="BQ65:BX66"/>
    <mergeCell ref="AC63:AF64"/>
    <mergeCell ref="AC65:AF66"/>
    <mergeCell ref="AC81:AF82"/>
    <mergeCell ref="BQ79:BX80"/>
    <mergeCell ref="AC77:AF78"/>
    <mergeCell ref="AC83:AF84"/>
    <mergeCell ref="BY81:CZ82"/>
    <mergeCell ref="AC87:AF88"/>
    <mergeCell ref="DU73:FD74"/>
    <mergeCell ref="DU79:FD80"/>
    <mergeCell ref="BQ81:BX82"/>
    <mergeCell ref="DU77:FD78"/>
    <mergeCell ref="DU75:FD76"/>
    <mergeCell ref="AC73:AF74"/>
    <mergeCell ref="AC75:AF76"/>
    <mergeCell ref="AG73:BP74"/>
    <mergeCell ref="BY75:CZ76"/>
    <mergeCell ref="DU83:FD84"/>
    <mergeCell ref="DK77:DT78"/>
    <mergeCell ref="AC85:AF86"/>
    <mergeCell ref="AG85:BP86"/>
    <mergeCell ref="BQ85:BX86"/>
    <mergeCell ref="AC79:AF80"/>
    <mergeCell ref="AG83:BP84"/>
    <mergeCell ref="BY83:CZ84"/>
    <mergeCell ref="BY79:CZ80"/>
    <mergeCell ref="K63:AB70"/>
    <mergeCell ref="C63:F70"/>
    <mergeCell ref="G23:J94"/>
    <mergeCell ref="K87:AB94"/>
    <mergeCell ref="S79:AB86"/>
    <mergeCell ref="S71:AB78"/>
    <mergeCell ref="K71:R86"/>
    <mergeCell ref="K55:AB62"/>
    <mergeCell ref="C55:F62"/>
    <mergeCell ref="C23:F30"/>
    <mergeCell ref="C31:F38"/>
    <mergeCell ref="K31:AB38"/>
    <mergeCell ref="K47:AB54"/>
    <mergeCell ref="K23:AB30"/>
    <mergeCell ref="C47:F54"/>
    <mergeCell ref="AG77:BP78"/>
    <mergeCell ref="AG79:BP80"/>
    <mergeCell ref="FF65:FT66"/>
    <mergeCell ref="FE30:FT32"/>
    <mergeCell ref="AG81:BP82"/>
    <mergeCell ref="BQ77:BX78"/>
    <mergeCell ref="DU39:FD40"/>
    <mergeCell ref="DU41:FD42"/>
    <mergeCell ref="DK35:DT36"/>
    <mergeCell ref="DK29:DT30"/>
    <mergeCell ref="DK33:DT34"/>
    <mergeCell ref="DU33:FD34"/>
    <mergeCell ref="BQ31:BX32"/>
    <mergeCell ref="DA41:DJ42"/>
    <mergeCell ref="DK41:DT42"/>
    <mergeCell ref="DK37:DT38"/>
    <mergeCell ref="DK39:DT40"/>
    <mergeCell ref="DA35:DJ36"/>
    <mergeCell ref="FG51:FI52"/>
    <mergeCell ref="AG35:BP36"/>
    <mergeCell ref="BQ51:BX52"/>
    <mergeCell ref="BY51:CZ52"/>
    <mergeCell ref="DK49:DT50"/>
    <mergeCell ref="FF39:FT40"/>
    <mergeCell ref="BQ53:BX54"/>
    <mergeCell ref="DA69:DJ70"/>
    <mergeCell ref="DA67:DJ68"/>
    <mergeCell ref="DK53:DT54"/>
    <mergeCell ref="BQ41:BX42"/>
    <mergeCell ref="BY33:CZ34"/>
    <mergeCell ref="BY35:CZ36"/>
    <mergeCell ref="DK45:DT46"/>
    <mergeCell ref="BY45:CZ46"/>
    <mergeCell ref="DA47:DJ48"/>
    <mergeCell ref="DA49:DJ50"/>
    <mergeCell ref="DK63:DT64"/>
    <mergeCell ref="DA61:DJ62"/>
    <mergeCell ref="DK59:DT60"/>
    <mergeCell ref="DA103:DJ104"/>
    <mergeCell ref="DA105:DJ106"/>
    <mergeCell ref="BY101:CZ102"/>
    <mergeCell ref="AG97:BH100"/>
    <mergeCell ref="AG101:BP102"/>
    <mergeCell ref="BQ101:BX102"/>
    <mergeCell ref="CC99:CZ100"/>
    <mergeCell ref="BY99:CB100"/>
    <mergeCell ref="C97:AF100"/>
    <mergeCell ref="BQ97:BX98"/>
    <mergeCell ref="BQ99:BX100"/>
    <mergeCell ref="BY103:CZ104"/>
    <mergeCell ref="BY105:CZ106"/>
    <mergeCell ref="BZ7:CQ8"/>
    <mergeCell ref="DA18:DJ19"/>
    <mergeCell ref="DA20:DJ21"/>
    <mergeCell ref="DA31:DJ32"/>
    <mergeCell ref="BY23:CZ24"/>
    <mergeCell ref="BY25:CZ26"/>
    <mergeCell ref="BY31:CZ32"/>
    <mergeCell ref="BZ9:CI10"/>
    <mergeCell ref="CJ9:CN10"/>
    <mergeCell ref="CO9:CX10"/>
    <mergeCell ref="BZ14:CP15"/>
    <mergeCell ref="DA27:DJ28"/>
    <mergeCell ref="BY22:CZ22"/>
    <mergeCell ref="BY18:CZ21"/>
    <mergeCell ref="BZ16:CP16"/>
    <mergeCell ref="CQ16:FD16"/>
    <mergeCell ref="DK18:DT19"/>
    <mergeCell ref="CY11:DD13"/>
    <mergeCell ref="BY27:CZ28"/>
    <mergeCell ref="DA22:DJ22"/>
    <mergeCell ref="DK20:DT21"/>
    <mergeCell ref="ED11:EH13"/>
    <mergeCell ref="CE11:CI13"/>
    <mergeCell ref="CO11:CS13"/>
    <mergeCell ref="CT11:CX13"/>
    <mergeCell ref="BQ55:BX56"/>
    <mergeCell ref="DK95:DT96"/>
    <mergeCell ref="BY77:CZ78"/>
    <mergeCell ref="AC93:AF94"/>
    <mergeCell ref="DK47:DT48"/>
    <mergeCell ref="DK61:DT62"/>
    <mergeCell ref="DK51:DT52"/>
    <mergeCell ref="N10:BX12"/>
    <mergeCell ref="AC89:AF90"/>
    <mergeCell ref="AC91:AF92"/>
    <mergeCell ref="BQ87:BX88"/>
    <mergeCell ref="BQ91:BX92"/>
    <mergeCell ref="BY85:CZ86"/>
    <mergeCell ref="BY87:CZ88"/>
    <mergeCell ref="BY95:CZ96"/>
    <mergeCell ref="AG95:BP96"/>
    <mergeCell ref="DK85:DT86"/>
    <mergeCell ref="BQ57:BX58"/>
    <mergeCell ref="DA73:DJ74"/>
    <mergeCell ref="DK57:DT58"/>
    <mergeCell ref="DA59:DJ60"/>
    <mergeCell ref="DA65:DJ66"/>
    <mergeCell ref="DK65:DT66"/>
    <mergeCell ref="DU95:FD96"/>
    <mergeCell ref="DU81:FD82"/>
    <mergeCell ref="DU85:FD86"/>
    <mergeCell ref="DU67:FD68"/>
    <mergeCell ref="DU71:FD72"/>
    <mergeCell ref="DU69:FD70"/>
    <mergeCell ref="C10:M12"/>
    <mergeCell ref="DK55:DT56"/>
    <mergeCell ref="DE11:DK13"/>
    <mergeCell ref="DL11:DR13"/>
    <mergeCell ref="BZ11:CD13"/>
    <mergeCell ref="CJ11:CN13"/>
    <mergeCell ref="DK27:DT28"/>
    <mergeCell ref="DA23:DJ24"/>
    <mergeCell ref="DK23:DT24"/>
    <mergeCell ref="DA25:DJ26"/>
    <mergeCell ref="DK25:DT26"/>
    <mergeCell ref="CQ14:FD15"/>
    <mergeCell ref="DA45:DJ46"/>
    <mergeCell ref="DA33:DJ34"/>
    <mergeCell ref="DA43:DJ44"/>
    <mergeCell ref="DA53:DJ54"/>
    <mergeCell ref="BQ29:BX30"/>
    <mergeCell ref="BY39:CZ40"/>
    <mergeCell ref="DU87:FD88"/>
    <mergeCell ref="DK69:DT70"/>
    <mergeCell ref="DK67:DT68"/>
    <mergeCell ref="DA89:DJ90"/>
    <mergeCell ref="DK89:DT90"/>
    <mergeCell ref="DA91:DJ92"/>
    <mergeCell ref="DK91:DT92"/>
    <mergeCell ref="DA83:DJ84"/>
    <mergeCell ref="DK83:DT84"/>
    <mergeCell ref="DA87:DJ88"/>
    <mergeCell ref="DK81:DT82"/>
    <mergeCell ref="DA85:DJ86"/>
    <mergeCell ref="DK71:DT72"/>
    <mergeCell ref="DA75:DJ76"/>
    <mergeCell ref="DA77:DJ78"/>
    <mergeCell ref="DK75:DT76"/>
    <mergeCell ref="DA79:DJ80"/>
    <mergeCell ref="DK79:DT80"/>
    <mergeCell ref="DA81:DJ82"/>
    <mergeCell ref="DK73:DT74"/>
    <mergeCell ref="DA71:DJ72"/>
    <mergeCell ref="DK99:DT100"/>
    <mergeCell ref="DK87:DT88"/>
    <mergeCell ref="DA95:DJ96"/>
    <mergeCell ref="DA93:DJ94"/>
    <mergeCell ref="DK93:DT94"/>
    <mergeCell ref="DA97:DJ98"/>
    <mergeCell ref="DA99:DJ100"/>
    <mergeCell ref="BY29:CZ30"/>
    <mergeCell ref="BY47:CZ48"/>
    <mergeCell ref="BY49:CZ50"/>
    <mergeCell ref="BY59:CZ60"/>
    <mergeCell ref="BY63:CZ64"/>
    <mergeCell ref="BY65:CZ66"/>
    <mergeCell ref="BY37:CZ38"/>
    <mergeCell ref="BY89:CZ90"/>
    <mergeCell ref="BY91:CZ92"/>
    <mergeCell ref="BY67:CZ68"/>
    <mergeCell ref="BY57:CZ58"/>
    <mergeCell ref="BY55:CZ56"/>
    <mergeCell ref="BY53:CZ54"/>
    <mergeCell ref="BY61:CZ62"/>
    <mergeCell ref="FF100:FR103"/>
    <mergeCell ref="DA101:DJ102"/>
    <mergeCell ref="DK101:DT102"/>
    <mergeCell ref="BY73:CZ74"/>
    <mergeCell ref="FF45:FQ47"/>
    <mergeCell ref="DU97:FD98"/>
    <mergeCell ref="DU99:FD100"/>
    <mergeCell ref="DK97:DT98"/>
    <mergeCell ref="AC55:AF56"/>
    <mergeCell ref="AG51:BP52"/>
    <mergeCell ref="AG59:BP60"/>
    <mergeCell ref="AC51:AF52"/>
    <mergeCell ref="AG53:BP54"/>
    <mergeCell ref="FE73:FW76"/>
    <mergeCell ref="DU59:FD60"/>
    <mergeCell ref="DU63:FD64"/>
    <mergeCell ref="FF49:FT50"/>
    <mergeCell ref="FE77:FW80"/>
    <mergeCell ref="FE71:FR72"/>
    <mergeCell ref="FE59:FR60"/>
    <mergeCell ref="FE85:FW88"/>
    <mergeCell ref="BY97:CB98"/>
    <mergeCell ref="DA57:DJ58"/>
    <mergeCell ref="FE81:FW84"/>
    <mergeCell ref="AC43:AF44"/>
    <mergeCell ref="AG43:BP44"/>
    <mergeCell ref="AG37:BP38"/>
    <mergeCell ref="AG31:BP32"/>
    <mergeCell ref="AC39:AF40"/>
    <mergeCell ref="AC41:AF42"/>
    <mergeCell ref="AC37:AF38"/>
    <mergeCell ref="AG41:BP42"/>
    <mergeCell ref="AG49:BP50"/>
    <mergeCell ref="AC45:AF46"/>
    <mergeCell ref="AC35:AF36"/>
    <mergeCell ref="AC33:AF34"/>
    <mergeCell ref="AG45:BP46"/>
    <mergeCell ref="A1:B22"/>
    <mergeCell ref="C18:F19"/>
    <mergeCell ref="C22:F22"/>
    <mergeCell ref="C1:S2"/>
    <mergeCell ref="N13:BA14"/>
    <mergeCell ref="AI3:BX5"/>
    <mergeCell ref="C3:M9"/>
    <mergeCell ref="C20:F21"/>
    <mergeCell ref="G22:AB22"/>
    <mergeCell ref="N3:Q5"/>
    <mergeCell ref="BQ18:BX19"/>
    <mergeCell ref="BQ20:BX21"/>
    <mergeCell ref="AC16:AO16"/>
    <mergeCell ref="AP16:BX16"/>
    <mergeCell ref="AG18:BP21"/>
    <mergeCell ref="AC18:AF19"/>
    <mergeCell ref="AA3:AH5"/>
    <mergeCell ref="BB13:BX14"/>
    <mergeCell ref="N6:BX7"/>
    <mergeCell ref="R3:W5"/>
    <mergeCell ref="X3:Z5"/>
    <mergeCell ref="BQ22:BX22"/>
    <mergeCell ref="AC22:AF22"/>
    <mergeCell ref="AC20:AF21"/>
    <mergeCell ref="A136:J138"/>
    <mergeCell ref="C115:U117"/>
    <mergeCell ref="C118:U120"/>
    <mergeCell ref="C121:U123"/>
    <mergeCell ref="K136:BC138"/>
    <mergeCell ref="AE121:AH123"/>
    <mergeCell ref="AI115:AM117"/>
    <mergeCell ref="AI118:AM120"/>
    <mergeCell ref="A125:BO128"/>
    <mergeCell ref="BC121:CC123"/>
    <mergeCell ref="A121:B123"/>
    <mergeCell ref="A115:B117"/>
    <mergeCell ref="A118:B120"/>
    <mergeCell ref="M130:P131"/>
    <mergeCell ref="Q130:T131"/>
    <mergeCell ref="U130:X131"/>
    <mergeCell ref="C130:G131"/>
    <mergeCell ref="Y130:AB131"/>
    <mergeCell ref="AC130:AE131"/>
    <mergeCell ref="H130:L131"/>
    <mergeCell ref="V119:AD120"/>
    <mergeCell ref="V121:AD121"/>
    <mergeCell ref="V122:AD123"/>
    <mergeCell ref="AI121:AM123"/>
    <mergeCell ref="A112:B114"/>
    <mergeCell ref="AT115:AW115"/>
    <mergeCell ref="AN118:AS120"/>
    <mergeCell ref="V112:AD112"/>
    <mergeCell ref="AE112:AH114"/>
    <mergeCell ref="C112:U114"/>
    <mergeCell ref="V115:AD115"/>
    <mergeCell ref="AE118:AH120"/>
    <mergeCell ref="AN112:AS114"/>
    <mergeCell ref="AN115:AS117"/>
    <mergeCell ref="V116:AD117"/>
    <mergeCell ref="AN121:AS123"/>
    <mergeCell ref="V113:AD114"/>
    <mergeCell ref="V118:AD118"/>
    <mergeCell ref="AT122:AW123"/>
    <mergeCell ref="AC67:AF68"/>
    <mergeCell ref="AG71:BP72"/>
    <mergeCell ref="BQ105:BX106"/>
    <mergeCell ref="CC97:CZ98"/>
    <mergeCell ref="AG103:BP104"/>
    <mergeCell ref="AT119:AW120"/>
    <mergeCell ref="AT116:AW117"/>
    <mergeCell ref="AT113:AW114"/>
    <mergeCell ref="AI112:AM114"/>
    <mergeCell ref="AT112:AW112"/>
    <mergeCell ref="CD118:CO118"/>
    <mergeCell ref="CU118:CY120"/>
    <mergeCell ref="CP115:CT117"/>
    <mergeCell ref="CD119:CO120"/>
    <mergeCell ref="CD113:CO114"/>
    <mergeCell ref="CD112:CO112"/>
    <mergeCell ref="BQ95:BX96"/>
    <mergeCell ref="C95:AF96"/>
    <mergeCell ref="C87:F94"/>
    <mergeCell ref="C71:F86"/>
    <mergeCell ref="CZ118:DH120"/>
    <mergeCell ref="AG93:BP94"/>
    <mergeCell ref="BQ93:BX94"/>
    <mergeCell ref="BY93:CZ94"/>
    <mergeCell ref="FO134:FQ136"/>
    <mergeCell ref="DM131:EG132"/>
    <mergeCell ref="EK134:FM136"/>
    <mergeCell ref="DC131:DL132"/>
    <mergeCell ref="FN127:FO128"/>
    <mergeCell ref="AE115:AH117"/>
    <mergeCell ref="AY112:BB114"/>
    <mergeCell ref="DO118:DT120"/>
    <mergeCell ref="C105:AF106"/>
    <mergeCell ref="CU110:CY111"/>
    <mergeCell ref="V108:AD111"/>
    <mergeCell ref="CP108:CY109"/>
    <mergeCell ref="CP110:CT111"/>
    <mergeCell ref="CD108:CO111"/>
    <mergeCell ref="AG105:BP106"/>
    <mergeCell ref="AE108:AM109"/>
    <mergeCell ref="CU115:CY117"/>
    <mergeCell ref="BC115:CC117"/>
    <mergeCell ref="CP118:CT120"/>
    <mergeCell ref="BC118:CC120"/>
    <mergeCell ref="AY118:BB120"/>
    <mergeCell ref="AY115:BB117"/>
    <mergeCell ref="DP134:EJ136"/>
    <mergeCell ref="CR132:CW134"/>
    <mergeCell ref="AN108:AW111"/>
    <mergeCell ref="AE110:AH111"/>
    <mergeCell ref="AI110:AM111"/>
    <mergeCell ref="CD116:CO117"/>
    <mergeCell ref="EK129:FA130"/>
    <mergeCell ref="DC127:DL128"/>
    <mergeCell ref="DM129:EG130"/>
    <mergeCell ref="DM127:EG128"/>
    <mergeCell ref="AU132:CP134"/>
    <mergeCell ref="AF132:AT134"/>
    <mergeCell ref="CD115:CO115"/>
    <mergeCell ref="AY121:BB123"/>
    <mergeCell ref="CU121:CY123"/>
    <mergeCell ref="CZ121:DH123"/>
    <mergeCell ref="DI122:DM123"/>
    <mergeCell ref="CD121:CO121"/>
    <mergeCell ref="CD122:CO123"/>
    <mergeCell ref="DI121:DM121"/>
    <mergeCell ref="EU115:FE115"/>
    <mergeCell ref="EU116:FE117"/>
    <mergeCell ref="CP121:CT123"/>
    <mergeCell ref="FI115:FK117"/>
    <mergeCell ref="FL115:FO117"/>
    <mergeCell ref="FP115:FQ115"/>
    <mergeCell ref="FP116:FQ117"/>
    <mergeCell ref="FP113:FQ114"/>
    <mergeCell ref="DO115:DT117"/>
    <mergeCell ref="DI116:DM117"/>
    <mergeCell ref="A108:B111"/>
    <mergeCell ref="C108:U111"/>
    <mergeCell ref="AY108:BB111"/>
    <mergeCell ref="FL108:FQ111"/>
    <mergeCell ref="DO108:DT111"/>
    <mergeCell ref="CP112:CT114"/>
    <mergeCell ref="FL112:FO114"/>
    <mergeCell ref="FI112:FK114"/>
    <mergeCell ref="FF112:FH114"/>
    <mergeCell ref="CU112:CY114"/>
    <mergeCell ref="FI110:FK111"/>
    <mergeCell ref="EU108:FE111"/>
    <mergeCell ref="DU112:ET114"/>
    <mergeCell ref="FF108:FK109"/>
    <mergeCell ref="BC112:CC114"/>
    <mergeCell ref="DI112:DM112"/>
    <mergeCell ref="DU108:ET111"/>
    <mergeCell ref="FP122:FQ123"/>
    <mergeCell ref="EU121:FE121"/>
    <mergeCell ref="EU122:FE123"/>
    <mergeCell ref="FF121:FH123"/>
    <mergeCell ref="EH129:EJ130"/>
    <mergeCell ref="FP118:FQ118"/>
    <mergeCell ref="FP119:FQ120"/>
    <mergeCell ref="FL118:FO120"/>
    <mergeCell ref="FP121:FQ121"/>
    <mergeCell ref="FE127:FM128"/>
    <mergeCell ref="FI121:FK123"/>
    <mergeCell ref="FI118:FK120"/>
    <mergeCell ref="FN129:FO130"/>
    <mergeCell ref="FB127:FD128"/>
    <mergeCell ref="FB129:FD130"/>
    <mergeCell ref="EK125:FD126"/>
    <mergeCell ref="DM125:EJ126"/>
    <mergeCell ref="FE129:FM130"/>
    <mergeCell ref="EH127:EJ128"/>
    <mergeCell ref="EK127:FA128"/>
    <mergeCell ref="EU118:FE118"/>
    <mergeCell ref="EU119:FE120"/>
    <mergeCell ref="DO121:DT123"/>
    <mergeCell ref="FF118:FH120"/>
    <mergeCell ref="FO1:FP1"/>
    <mergeCell ref="FH1:FN1"/>
    <mergeCell ref="DU101:FD104"/>
    <mergeCell ref="DU105:FD106"/>
    <mergeCell ref="EI11:EM13"/>
    <mergeCell ref="DU18:FD21"/>
    <mergeCell ref="DU22:FD22"/>
    <mergeCell ref="DU93:FD94"/>
    <mergeCell ref="DU89:FD90"/>
    <mergeCell ref="DU29:FD30"/>
    <mergeCell ref="DS3:FW5"/>
    <mergeCell ref="DS6:FW8"/>
    <mergeCell ref="FI16:FL16"/>
    <mergeCell ref="FM16:FT16"/>
    <mergeCell ref="DS11:DX13"/>
    <mergeCell ref="DY11:EC13"/>
    <mergeCell ref="EI9:EW10"/>
    <mergeCell ref="FF98:FS99"/>
    <mergeCell ref="FE91:FT92"/>
    <mergeCell ref="FE93:FT94"/>
    <mergeCell ref="FS100:FT103"/>
    <mergeCell ref="DU91:FD92"/>
    <mergeCell ref="DK22:DT22"/>
    <mergeCell ref="FP112:FQ112"/>
    <mergeCell ref="CZ108:DM111"/>
    <mergeCell ref="BC108:CC111"/>
    <mergeCell ref="DI113:DM114"/>
    <mergeCell ref="AC23:AF24"/>
    <mergeCell ref="AC25:AF26"/>
    <mergeCell ref="DC129:DL130"/>
    <mergeCell ref="EK131:FA132"/>
    <mergeCell ref="FF110:FH111"/>
    <mergeCell ref="EU112:FE112"/>
    <mergeCell ref="EU113:FE114"/>
    <mergeCell ref="DI115:DM115"/>
    <mergeCell ref="DO112:DT114"/>
    <mergeCell ref="DU121:ET123"/>
    <mergeCell ref="CZ115:DH117"/>
    <mergeCell ref="FF115:FH117"/>
    <mergeCell ref="EH131:EJ132"/>
    <mergeCell ref="FE125:FO126"/>
    <mergeCell ref="DU115:ET117"/>
    <mergeCell ref="DU118:ET120"/>
    <mergeCell ref="FL121:FO123"/>
    <mergeCell ref="DI118:DM118"/>
    <mergeCell ref="DI119:DM120"/>
    <mergeCell ref="CZ112:DH114"/>
    <mergeCell ref="EN11:ER13"/>
    <mergeCell ref="ES11:EW13"/>
    <mergeCell ref="CY9:EH10"/>
    <mergeCell ref="CR3:DR8"/>
    <mergeCell ref="DK103:DT104"/>
    <mergeCell ref="DK105:DT106"/>
    <mergeCell ref="AC27:AF28"/>
    <mergeCell ref="AG29:BP30"/>
    <mergeCell ref="AG27:BP28"/>
    <mergeCell ref="BQ83:BX84"/>
    <mergeCell ref="AC49:AF50"/>
    <mergeCell ref="AG63:BP64"/>
    <mergeCell ref="AC53:AF54"/>
    <mergeCell ref="AC61:AF62"/>
    <mergeCell ref="AG55:BP56"/>
    <mergeCell ref="AG57:BP58"/>
    <mergeCell ref="AG47:BP48"/>
    <mergeCell ref="AG75:BP76"/>
    <mergeCell ref="BQ69:BX70"/>
    <mergeCell ref="BY69:CZ70"/>
    <mergeCell ref="BQ59:BX60"/>
    <mergeCell ref="AG23:BP24"/>
    <mergeCell ref="AC31:AF32"/>
    <mergeCell ref="AC29:AF30"/>
    <mergeCell ref="AG25:BP26"/>
    <mergeCell ref="FE131:FM132"/>
    <mergeCell ref="FN131:FO132"/>
    <mergeCell ref="FB131:FD132"/>
    <mergeCell ref="BQ23:BX24"/>
    <mergeCell ref="BQ25:BX26"/>
    <mergeCell ref="N8:BX9"/>
    <mergeCell ref="BQ27:BX28"/>
    <mergeCell ref="AG33:BP34"/>
    <mergeCell ref="C101:AF104"/>
    <mergeCell ref="C13:M14"/>
    <mergeCell ref="G18:AB21"/>
    <mergeCell ref="C15:BX15"/>
    <mergeCell ref="AC47:AF48"/>
    <mergeCell ref="BQ103:BX104"/>
    <mergeCell ref="BI97:BP100"/>
    <mergeCell ref="BQ89:BX90"/>
    <mergeCell ref="AG91:BP92"/>
    <mergeCell ref="AG89:BP90"/>
    <mergeCell ref="AG87:BP88"/>
    <mergeCell ref="K39:AB46"/>
    <mergeCell ref="C39:F46"/>
    <mergeCell ref="AG22:BP22"/>
    <mergeCell ref="AG39:BP40"/>
  </mergeCells>
  <phoneticPr fontId="1"/>
  <dataValidations disablePrompts="1" count="1">
    <dataValidation type="whole" allowBlank="1" showInputMessage="1" showErrorMessage="1" sqref="FK26:FO28" xr:uid="{00000000-0002-0000-01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BY10"/>
  <sheetViews>
    <sheetView zoomScale="124" zoomScaleNormal="124" workbookViewId="0"/>
  </sheetViews>
  <sheetFormatPr defaultRowHeight="13.5" x14ac:dyDescent="0.15"/>
  <cols>
    <col min="1" max="1" width="9" customWidth="1"/>
    <col min="3" max="3" width="5.25" bestFit="1" customWidth="1"/>
    <col min="4" max="4" width="12.5" bestFit="1" customWidth="1"/>
    <col min="5" max="5" width="12.625" bestFit="1" customWidth="1"/>
    <col min="6" max="6" width="12.5" bestFit="1" customWidth="1"/>
    <col min="7" max="7" width="12.25" bestFit="1" customWidth="1"/>
    <col min="8" max="8" width="10.375" bestFit="1" customWidth="1"/>
    <col min="9" max="9" width="10.5" bestFit="1" customWidth="1"/>
    <col min="10" max="10" width="10.375" bestFit="1" customWidth="1"/>
    <col min="11" max="11" width="10.125" bestFit="1" customWidth="1"/>
  </cols>
  <sheetData>
    <row r="1" spans="1:77" x14ac:dyDescent="0.15">
      <c r="A1" s="42" t="s">
        <v>101</v>
      </c>
      <c r="B1" s="42" t="s">
        <v>102</v>
      </c>
      <c r="C1" s="42" t="s">
        <v>103</v>
      </c>
      <c r="D1" s="42" t="s">
        <v>104</v>
      </c>
      <c r="E1" s="42" t="s">
        <v>105</v>
      </c>
      <c r="F1" s="42" t="s">
        <v>106</v>
      </c>
      <c r="G1" s="52" t="s">
        <v>107</v>
      </c>
      <c r="H1" s="42" t="s">
        <v>108</v>
      </c>
      <c r="I1" s="42" t="s">
        <v>109</v>
      </c>
      <c r="J1" s="42" t="s">
        <v>110</v>
      </c>
      <c r="K1" s="42" t="s">
        <v>111</v>
      </c>
      <c r="L1" s="50" t="s">
        <v>112</v>
      </c>
      <c r="M1" s="50" t="s">
        <v>113</v>
      </c>
    </row>
    <row r="2" spans="1:77" x14ac:dyDescent="0.15">
      <c r="A2" s="42">
        <v>2020</v>
      </c>
      <c r="B2" s="42" t="s">
        <v>39</v>
      </c>
      <c r="C2" s="42" t="s">
        <v>114</v>
      </c>
      <c r="D2" s="49">
        <v>89</v>
      </c>
      <c r="E2" s="49">
        <v>89</v>
      </c>
      <c r="F2" s="49">
        <v>79</v>
      </c>
      <c r="G2" s="53">
        <v>62</v>
      </c>
      <c r="H2" s="51">
        <v>18</v>
      </c>
      <c r="I2" s="49">
        <v>18</v>
      </c>
      <c r="J2" s="49">
        <v>19</v>
      </c>
      <c r="K2" s="49">
        <v>19</v>
      </c>
      <c r="L2" s="50" t="s">
        <v>115</v>
      </c>
      <c r="M2" s="50">
        <v>4</v>
      </c>
    </row>
    <row r="3" spans="1:77" x14ac:dyDescent="0.15">
      <c r="A3" s="42">
        <v>2020</v>
      </c>
      <c r="B3" s="42" t="s">
        <v>49</v>
      </c>
      <c r="C3" s="42" t="s">
        <v>114</v>
      </c>
      <c r="D3" s="49">
        <v>16</v>
      </c>
      <c r="E3" s="49">
        <v>16</v>
      </c>
      <c r="F3" s="49">
        <v>11</v>
      </c>
      <c r="G3" s="53">
        <v>11</v>
      </c>
      <c r="H3" s="51">
        <v>20</v>
      </c>
      <c r="I3" s="49">
        <v>20</v>
      </c>
      <c r="J3" s="49">
        <v>20</v>
      </c>
      <c r="K3" s="49">
        <v>19</v>
      </c>
      <c r="L3" s="50" t="s">
        <v>115</v>
      </c>
      <c r="M3" s="50">
        <v>5</v>
      </c>
      <c r="BY3">
        <v>-4121</v>
      </c>
    </row>
    <row r="4" spans="1:77" x14ac:dyDescent="0.15">
      <c r="A4" s="42">
        <v>2020</v>
      </c>
      <c r="B4" s="42" t="s">
        <v>52</v>
      </c>
      <c r="C4" s="42" t="s">
        <v>114</v>
      </c>
      <c r="D4" s="49">
        <v>10</v>
      </c>
      <c r="E4" s="49">
        <v>10</v>
      </c>
      <c r="F4" s="49">
        <v>9</v>
      </c>
      <c r="G4" s="53">
        <v>9</v>
      </c>
      <c r="H4" s="51">
        <v>18</v>
      </c>
      <c r="I4" s="49">
        <v>18</v>
      </c>
      <c r="J4" s="49">
        <v>18</v>
      </c>
      <c r="K4" s="49">
        <v>17</v>
      </c>
      <c r="L4" s="50" t="s">
        <v>115</v>
      </c>
      <c r="M4" s="50">
        <v>6</v>
      </c>
    </row>
    <row r="5" spans="1:77" x14ac:dyDescent="0.15">
      <c r="A5" s="42">
        <v>2020</v>
      </c>
      <c r="B5" s="42" t="s">
        <v>54</v>
      </c>
      <c r="C5" s="42" t="s">
        <v>114</v>
      </c>
      <c r="D5" s="49">
        <v>17</v>
      </c>
      <c r="E5" s="49">
        <v>17</v>
      </c>
      <c r="F5" s="49">
        <v>9.5</v>
      </c>
      <c r="G5" s="53">
        <v>9</v>
      </c>
      <c r="H5" s="51">
        <v>23</v>
      </c>
      <c r="I5" s="49">
        <v>23</v>
      </c>
      <c r="J5" s="49">
        <v>25</v>
      </c>
      <c r="K5" s="49">
        <v>24</v>
      </c>
      <c r="L5" s="50" t="s">
        <v>115</v>
      </c>
      <c r="M5" s="50">
        <v>7</v>
      </c>
    </row>
    <row r="6" spans="1:77" x14ac:dyDescent="0.15">
      <c r="A6" s="42">
        <v>2020</v>
      </c>
      <c r="B6" s="42" t="s">
        <v>59</v>
      </c>
      <c r="C6" s="42" t="s">
        <v>114</v>
      </c>
      <c r="D6" s="49">
        <v>13</v>
      </c>
      <c r="E6" s="49">
        <v>13</v>
      </c>
      <c r="F6" s="49">
        <v>11</v>
      </c>
      <c r="G6" s="53">
        <v>9.5</v>
      </c>
      <c r="H6" s="51">
        <v>21</v>
      </c>
      <c r="I6" s="49">
        <v>21</v>
      </c>
      <c r="J6" s="49">
        <v>23</v>
      </c>
      <c r="K6" s="49">
        <v>23</v>
      </c>
      <c r="L6" s="50" t="s">
        <v>115</v>
      </c>
      <c r="M6" s="50">
        <v>8</v>
      </c>
    </row>
    <row r="7" spans="1:77" x14ac:dyDescent="0.15">
      <c r="A7" s="42">
        <v>2020</v>
      </c>
      <c r="B7" s="42" t="s">
        <v>62</v>
      </c>
      <c r="C7" s="42" t="s">
        <v>114</v>
      </c>
      <c r="D7" s="49">
        <v>15</v>
      </c>
      <c r="E7" s="49">
        <v>15</v>
      </c>
      <c r="F7" s="49">
        <v>15</v>
      </c>
      <c r="G7" s="53">
        <v>12</v>
      </c>
      <c r="H7" s="51">
        <v>22</v>
      </c>
      <c r="I7" s="49">
        <v>22</v>
      </c>
      <c r="J7" s="49">
        <v>23</v>
      </c>
      <c r="K7" s="49">
        <v>23</v>
      </c>
      <c r="L7" s="50" t="s">
        <v>115</v>
      </c>
      <c r="M7" s="50">
        <v>9</v>
      </c>
    </row>
    <row r="8" spans="1:77" x14ac:dyDescent="0.15">
      <c r="A8" s="42">
        <v>2020</v>
      </c>
      <c r="B8" s="42" t="s">
        <v>65</v>
      </c>
      <c r="C8" s="42" t="s">
        <v>69</v>
      </c>
      <c r="D8" s="49">
        <v>7.5</v>
      </c>
      <c r="E8" s="49">
        <v>7.5</v>
      </c>
      <c r="F8" s="49">
        <v>6.5</v>
      </c>
      <c r="G8" s="53">
        <v>6.5</v>
      </c>
      <c r="H8" s="51">
        <v>38</v>
      </c>
      <c r="I8" s="49">
        <v>38</v>
      </c>
      <c r="J8" s="49">
        <v>40</v>
      </c>
      <c r="K8" s="49">
        <v>38</v>
      </c>
      <c r="L8" s="50" t="s">
        <v>115</v>
      </c>
      <c r="M8" s="50">
        <v>10</v>
      </c>
    </row>
    <row r="9" spans="1:77" x14ac:dyDescent="0.15">
      <c r="A9" s="42">
        <v>2020</v>
      </c>
      <c r="B9" s="42" t="s">
        <v>65</v>
      </c>
      <c r="C9" s="42" t="s">
        <v>72</v>
      </c>
      <c r="D9" s="49">
        <v>7.5</v>
      </c>
      <c r="E9" s="49">
        <v>7.5</v>
      </c>
      <c r="F9" s="49">
        <v>6.5</v>
      </c>
      <c r="G9" s="53">
        <v>6.5</v>
      </c>
      <c r="H9" s="51">
        <v>21</v>
      </c>
      <c r="I9" s="49">
        <v>21</v>
      </c>
      <c r="J9" s="49">
        <v>22</v>
      </c>
      <c r="K9" s="49">
        <v>21</v>
      </c>
      <c r="L9" s="50" t="s">
        <v>115</v>
      </c>
      <c r="M9" s="50">
        <v>11</v>
      </c>
    </row>
    <row r="10" spans="1:77" x14ac:dyDescent="0.15">
      <c r="A10" s="42">
        <v>2020</v>
      </c>
      <c r="B10" s="42" t="s">
        <v>73</v>
      </c>
      <c r="C10" s="42" t="s">
        <v>114</v>
      </c>
      <c r="D10" s="49">
        <v>19</v>
      </c>
      <c r="E10" s="49">
        <v>19</v>
      </c>
      <c r="F10" s="49">
        <v>17</v>
      </c>
      <c r="G10" s="53">
        <v>15</v>
      </c>
      <c r="H10" s="51">
        <v>23</v>
      </c>
      <c r="I10" s="49">
        <v>23</v>
      </c>
      <c r="J10" s="49">
        <v>24</v>
      </c>
      <c r="K10" s="49">
        <v>24</v>
      </c>
      <c r="L10" s="50" t="s">
        <v>115</v>
      </c>
      <c r="M10" s="50">
        <v>12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Y105"/>
  <sheetViews>
    <sheetView workbookViewId="0">
      <selection activeCell="A7" sqref="A7"/>
    </sheetView>
  </sheetViews>
  <sheetFormatPr defaultRowHeight="13.5" x14ac:dyDescent="0.15"/>
  <cols>
    <col min="1" max="1" width="9" customWidth="1"/>
    <col min="3" max="3" width="34.875" bestFit="1" customWidth="1"/>
    <col min="4" max="4" width="15.5" customWidth="1"/>
    <col min="5" max="5" width="15.125" bestFit="1" customWidth="1"/>
    <col min="6" max="6" width="7.125" bestFit="1" customWidth="1"/>
    <col min="77" max="77" width="2.5" bestFit="1" customWidth="1"/>
  </cols>
  <sheetData>
    <row r="1" spans="1:6" x14ac:dyDescent="0.15">
      <c r="A1" s="42" t="s">
        <v>101</v>
      </c>
      <c r="B1" s="42" t="s">
        <v>116</v>
      </c>
      <c r="C1" s="42" t="s">
        <v>117</v>
      </c>
      <c r="D1" s="42" t="s">
        <v>118</v>
      </c>
      <c r="E1" s="42" t="s">
        <v>119</v>
      </c>
      <c r="F1" s="42"/>
    </row>
    <row r="2" spans="1:6" x14ac:dyDescent="0.15">
      <c r="A2" s="42">
        <v>2020</v>
      </c>
      <c r="B2" s="42" t="s">
        <v>120</v>
      </c>
      <c r="C2" s="42" t="s">
        <v>121</v>
      </c>
      <c r="D2" s="42" t="s">
        <v>122</v>
      </c>
      <c r="E2" s="42">
        <v>20070401</v>
      </c>
      <c r="F2" s="42"/>
    </row>
    <row r="3" spans="1:6" x14ac:dyDescent="0.15">
      <c r="A3" s="42">
        <v>2020</v>
      </c>
      <c r="B3" s="42" t="s">
        <v>123</v>
      </c>
      <c r="C3" s="42" t="s">
        <v>126</v>
      </c>
      <c r="D3" s="42" t="s">
        <v>124</v>
      </c>
      <c r="E3" s="42">
        <v>20090401</v>
      </c>
      <c r="F3" s="42"/>
    </row>
    <row r="4" spans="1:6" x14ac:dyDescent="0.15">
      <c r="A4" s="42">
        <v>2020</v>
      </c>
      <c r="B4" s="42" t="s">
        <v>125</v>
      </c>
      <c r="C4" s="42" t="s">
        <v>128</v>
      </c>
      <c r="D4" s="42" t="s">
        <v>124</v>
      </c>
      <c r="E4" s="42">
        <v>20120401</v>
      </c>
      <c r="F4" s="42"/>
    </row>
    <row r="5" spans="1:6" x14ac:dyDescent="0.15">
      <c r="A5" s="42">
        <v>2020</v>
      </c>
      <c r="B5" s="42" t="s">
        <v>127</v>
      </c>
      <c r="C5" s="42" t="s">
        <v>136</v>
      </c>
      <c r="D5" s="42" t="s">
        <v>124</v>
      </c>
      <c r="E5" s="42">
        <v>20131001</v>
      </c>
      <c r="F5" s="42"/>
    </row>
    <row r="6" spans="1:6" x14ac:dyDescent="0.15">
      <c r="A6" s="42">
        <v>2020</v>
      </c>
      <c r="B6" s="42" t="s">
        <v>129</v>
      </c>
      <c r="C6" s="42" t="s">
        <v>137</v>
      </c>
      <c r="D6" s="42" t="s">
        <v>124</v>
      </c>
      <c r="E6" s="42">
        <v>20150401</v>
      </c>
      <c r="F6" s="42"/>
    </row>
    <row r="8" spans="1:6" ht="14.25" thickBot="1" x14ac:dyDescent="0.2"/>
    <row r="9" spans="1:6" ht="15" thickTop="1" thickBot="1" x14ac:dyDescent="0.2">
      <c r="F9" s="46"/>
    </row>
    <row r="10" spans="1:6" ht="14.25" thickTop="1" x14ac:dyDescent="0.15"/>
    <row r="105" spans="77:77" x14ac:dyDescent="0.15">
      <c r="BY105">
        <f>SUM(BY29,BY37,BY45,BY53,BY61,BY69,BY77,BY85,BY93)</f>
        <v>0</v>
      </c>
    </row>
  </sheetData>
  <phoneticPr fontId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B2"/>
  <sheetViews>
    <sheetView workbookViewId="0"/>
  </sheetViews>
  <sheetFormatPr defaultRowHeight="13.5" x14ac:dyDescent="0.15"/>
  <cols>
    <col min="1" max="1" width="9" customWidth="1"/>
    <col min="2" max="2" width="22" bestFit="1" customWidth="1"/>
  </cols>
  <sheetData>
    <row r="1" spans="1:2" x14ac:dyDescent="0.15">
      <c r="A1" s="42" t="s">
        <v>101</v>
      </c>
      <c r="B1" s="42" t="s">
        <v>130</v>
      </c>
    </row>
    <row r="2" spans="1:2" x14ac:dyDescent="0.15">
      <c r="A2" s="42">
        <v>2020</v>
      </c>
      <c r="B2" s="42">
        <v>1.9999999552965164E-2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総括表・賃金総額</vt:lpstr>
      <vt:lpstr>総括表・請負金額 </vt:lpstr>
      <vt:lpstr>Q料率_業種一括有期・建設</vt:lpstr>
      <vt:lpstr>Q料率_業種率改定履歴</vt:lpstr>
      <vt:lpstr>Q料率_拠出金</vt:lpstr>
      <vt:lpstr>総括表・賃金総額!Print_Area</vt:lpstr>
      <vt:lpstr>Q料率_拠出金</vt:lpstr>
      <vt:lpstr>Q料率_業種一括有期・建設</vt:lpstr>
      <vt:lpstr>Q料率_業種率改定履歴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user104</cp:lastModifiedBy>
  <cp:lastPrinted>2019-03-25T04:03:08Z</cp:lastPrinted>
  <dcterms:created xsi:type="dcterms:W3CDTF">1997-01-08T22:48:59Z</dcterms:created>
  <dcterms:modified xsi:type="dcterms:W3CDTF">2021-03-15T05:12:42Z</dcterms:modified>
</cp:coreProperties>
</file>